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140" windowWidth="17025" windowHeight="541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ВК</author>
  </authors>
  <commentList>
    <comment ref="U3" authorId="0">
      <text>
        <r>
          <rPr>
            <sz val="10"/>
            <rFont val="Arial Cyr"/>
            <family val="0"/>
          </rPr>
          <t>Сложность</t>
        </r>
      </text>
    </comment>
    <comment ref="V3" authorId="0">
      <text>
        <r>
          <rPr>
            <sz val="10"/>
            <rFont val="Arial Cyr"/>
            <family val="0"/>
          </rPr>
          <t>Новизна</t>
        </r>
      </text>
    </comment>
    <comment ref="W3" authorId="0">
      <text>
        <r>
          <rPr>
            <sz val="10"/>
            <rFont val="Arial Cyr"/>
            <family val="0"/>
          </rPr>
          <t>Безопасность</t>
        </r>
      </text>
    </comment>
    <comment ref="X3" authorId="0">
      <text>
        <r>
          <rPr>
            <sz val="10"/>
            <rFont val="Arial Cyr"/>
            <family val="0"/>
          </rPr>
          <t>Напряженность</t>
        </r>
      </text>
    </comment>
    <comment ref="Y3" authorId="0">
      <text>
        <r>
          <rPr>
            <sz val="10"/>
            <rFont val="Arial Cyr"/>
            <family val="0"/>
          </rPr>
          <t>Полезность отчета</t>
        </r>
      </text>
    </comment>
    <comment ref="AB3" authorId="0">
      <text>
        <r>
          <rPr>
            <sz val="10"/>
            <rFont val="Arial Cyr"/>
            <family val="0"/>
          </rPr>
          <t>Сложность</t>
        </r>
      </text>
    </comment>
    <comment ref="AC3" authorId="0">
      <text>
        <r>
          <rPr>
            <sz val="10"/>
            <rFont val="Arial Cyr"/>
            <family val="0"/>
          </rPr>
          <t>Новизна</t>
        </r>
      </text>
    </comment>
    <comment ref="AD3" authorId="0">
      <text>
        <r>
          <rPr>
            <sz val="10"/>
            <rFont val="Arial Cyr"/>
            <family val="0"/>
          </rPr>
          <t>Безопасность</t>
        </r>
      </text>
    </comment>
    <comment ref="AE3" authorId="0">
      <text>
        <r>
          <rPr>
            <sz val="10"/>
            <rFont val="Arial Cyr"/>
            <family val="0"/>
          </rPr>
          <t>Напряженность</t>
        </r>
      </text>
    </comment>
    <comment ref="AF3" authorId="0">
      <text>
        <r>
          <rPr>
            <sz val="10"/>
            <rFont val="Arial Cyr"/>
            <family val="0"/>
          </rPr>
          <t>Полезность отчета</t>
        </r>
      </text>
    </comment>
    <comment ref="M3" authorId="0">
      <text>
        <r>
          <rPr>
            <sz val="10"/>
            <rFont val="Arial Cyr"/>
            <family val="0"/>
          </rPr>
          <t>Сложность</t>
        </r>
      </text>
    </comment>
    <comment ref="N3" authorId="0">
      <text>
        <r>
          <rPr>
            <sz val="10"/>
            <rFont val="Arial Cyr"/>
            <family val="0"/>
          </rPr>
          <t>Новизна</t>
        </r>
      </text>
    </comment>
    <comment ref="O3" authorId="0">
      <text>
        <r>
          <rPr>
            <sz val="10"/>
            <rFont val="Arial Cyr"/>
            <family val="0"/>
          </rPr>
          <t>Безопасность</t>
        </r>
      </text>
    </comment>
    <comment ref="P3" authorId="0">
      <text>
        <r>
          <rPr>
            <sz val="10"/>
            <rFont val="Arial Cyr"/>
            <family val="0"/>
          </rPr>
          <t>Напряженность</t>
        </r>
      </text>
    </comment>
    <comment ref="Q3" authorId="0">
      <text>
        <r>
          <rPr>
            <sz val="10"/>
            <rFont val="Arial Cyr"/>
            <family val="0"/>
          </rPr>
          <t>Полезность отчета</t>
        </r>
      </text>
    </comment>
    <comment ref="AI3" authorId="0">
      <text>
        <r>
          <rPr>
            <sz val="10"/>
            <rFont val="Arial Cyr"/>
            <family val="0"/>
          </rPr>
          <t>Сложность</t>
        </r>
      </text>
    </comment>
    <comment ref="AJ3" authorId="0">
      <text>
        <r>
          <rPr>
            <sz val="10"/>
            <rFont val="Arial Cyr"/>
            <family val="0"/>
          </rPr>
          <t>Новизна</t>
        </r>
      </text>
    </comment>
    <comment ref="AK3" authorId="0">
      <text>
        <r>
          <rPr>
            <sz val="10"/>
            <rFont val="Arial Cyr"/>
            <family val="0"/>
          </rPr>
          <t>Безопасность</t>
        </r>
      </text>
    </comment>
    <comment ref="AL3" authorId="0">
      <text>
        <r>
          <rPr>
            <sz val="10"/>
            <rFont val="Arial Cyr"/>
            <family val="0"/>
          </rPr>
          <t>Напряженность</t>
        </r>
      </text>
    </comment>
    <comment ref="AM3" authorId="0">
      <text>
        <r>
          <rPr>
            <sz val="10"/>
            <rFont val="Arial Cyr"/>
            <family val="0"/>
          </rPr>
          <t>Полезность отчета</t>
        </r>
      </text>
    </comment>
    <comment ref="AW3" authorId="0">
      <text>
        <r>
          <rPr>
            <sz val="10"/>
            <rFont val="Arial Cyr"/>
            <family val="0"/>
          </rPr>
          <t>Сложность</t>
        </r>
      </text>
    </comment>
    <comment ref="AX3" authorId="0">
      <text>
        <r>
          <rPr>
            <sz val="10"/>
            <rFont val="Arial Cyr"/>
            <family val="0"/>
          </rPr>
          <t>Новизна</t>
        </r>
      </text>
    </comment>
    <comment ref="AY3" authorId="0">
      <text>
        <r>
          <rPr>
            <sz val="10"/>
            <rFont val="Arial Cyr"/>
            <family val="0"/>
          </rPr>
          <t>Безопасность</t>
        </r>
      </text>
    </comment>
    <comment ref="AZ3" authorId="0">
      <text>
        <r>
          <rPr>
            <sz val="10"/>
            <rFont val="Arial Cyr"/>
            <family val="0"/>
          </rPr>
          <t>Напряженность</t>
        </r>
      </text>
    </comment>
    <comment ref="BA3" authorId="0">
      <text>
        <r>
          <rPr>
            <sz val="10"/>
            <rFont val="Arial Cyr"/>
            <family val="0"/>
          </rPr>
          <t>Полезность отчета</t>
        </r>
      </text>
    </comment>
    <comment ref="BD3" authorId="0">
      <text>
        <r>
          <rPr>
            <sz val="10"/>
            <rFont val="Arial Cyr"/>
            <family val="0"/>
          </rPr>
          <t>Сложность</t>
        </r>
      </text>
    </comment>
    <comment ref="BE3" authorId="0">
      <text>
        <r>
          <rPr>
            <sz val="10"/>
            <rFont val="Arial Cyr"/>
            <family val="0"/>
          </rPr>
          <t>Новизна</t>
        </r>
      </text>
    </comment>
    <comment ref="BF3" authorId="0">
      <text>
        <r>
          <rPr>
            <sz val="10"/>
            <rFont val="Arial Cyr"/>
            <family val="0"/>
          </rPr>
          <t>Безопасность</t>
        </r>
      </text>
    </comment>
    <comment ref="BG3" authorId="0">
      <text>
        <r>
          <rPr>
            <sz val="10"/>
            <rFont val="Arial Cyr"/>
            <family val="0"/>
          </rPr>
          <t>Напряженность</t>
        </r>
      </text>
    </comment>
    <comment ref="BH3" authorId="0">
      <text>
        <r>
          <rPr>
            <sz val="10"/>
            <rFont val="Arial Cyr"/>
            <family val="0"/>
          </rPr>
          <t>Полезность отчета</t>
        </r>
      </text>
    </comment>
    <comment ref="BK3" authorId="0">
      <text>
        <r>
          <rPr>
            <sz val="10"/>
            <rFont val="Arial Cyr"/>
            <family val="0"/>
          </rPr>
          <t>Сложность</t>
        </r>
      </text>
    </comment>
    <comment ref="BL3" authorId="0">
      <text>
        <r>
          <rPr>
            <sz val="10"/>
            <rFont val="Arial Cyr"/>
            <family val="0"/>
          </rPr>
          <t>Новизна</t>
        </r>
      </text>
    </comment>
    <comment ref="BM3" authorId="0">
      <text>
        <r>
          <rPr>
            <sz val="10"/>
            <rFont val="Arial Cyr"/>
            <family val="0"/>
          </rPr>
          <t>Безопасность</t>
        </r>
      </text>
    </comment>
    <comment ref="BN3" authorId="0">
      <text>
        <r>
          <rPr>
            <sz val="10"/>
            <rFont val="Arial Cyr"/>
            <family val="0"/>
          </rPr>
          <t>Напряженность</t>
        </r>
      </text>
    </comment>
    <comment ref="BO3" authorId="0">
      <text>
        <r>
          <rPr>
            <sz val="10"/>
            <rFont val="Arial Cyr"/>
            <family val="0"/>
          </rPr>
          <t>Полезность отчета</t>
        </r>
      </text>
    </comment>
    <comment ref="BR3" authorId="0">
      <text>
        <r>
          <rPr>
            <sz val="10"/>
            <rFont val="Arial Cyr"/>
            <family val="0"/>
          </rPr>
          <t>Сложность</t>
        </r>
      </text>
    </comment>
    <comment ref="BS3" authorId="0">
      <text>
        <r>
          <rPr>
            <sz val="10"/>
            <rFont val="Arial Cyr"/>
            <family val="0"/>
          </rPr>
          <t>Новизна</t>
        </r>
      </text>
    </comment>
    <comment ref="BT3" authorId="0">
      <text>
        <r>
          <rPr>
            <sz val="10"/>
            <rFont val="Arial Cyr"/>
            <family val="0"/>
          </rPr>
          <t>Безопасность</t>
        </r>
      </text>
    </comment>
    <comment ref="BU3" authorId="0">
      <text>
        <r>
          <rPr>
            <sz val="10"/>
            <rFont val="Arial Cyr"/>
            <family val="0"/>
          </rPr>
          <t>Напряженность</t>
        </r>
      </text>
    </comment>
    <comment ref="BV3" authorId="0">
      <text>
        <r>
          <rPr>
            <sz val="10"/>
            <rFont val="Arial Cyr"/>
            <family val="0"/>
          </rPr>
          <t>Полезность отчета</t>
        </r>
      </text>
    </comment>
    <comment ref="AP3" authorId="0">
      <text>
        <r>
          <rPr>
            <sz val="10"/>
            <rFont val="Arial Cyr"/>
            <family val="0"/>
          </rPr>
          <t>Сложность</t>
        </r>
      </text>
    </comment>
    <comment ref="AQ3" authorId="0">
      <text>
        <r>
          <rPr>
            <sz val="10"/>
            <rFont val="Arial Cyr"/>
            <family val="0"/>
          </rPr>
          <t>Новизна</t>
        </r>
      </text>
    </comment>
    <comment ref="AR3" authorId="0">
      <text>
        <r>
          <rPr>
            <sz val="10"/>
            <rFont val="Arial Cyr"/>
            <family val="0"/>
          </rPr>
          <t>Безопасность</t>
        </r>
      </text>
    </comment>
    <comment ref="AS3" authorId="0">
      <text>
        <r>
          <rPr>
            <sz val="10"/>
            <rFont val="Arial Cyr"/>
            <family val="0"/>
          </rPr>
          <t>Напряженность</t>
        </r>
      </text>
    </comment>
    <comment ref="AT3" authorId="0">
      <text>
        <r>
          <rPr>
            <sz val="10"/>
            <rFont val="Arial Cyr"/>
            <family val="0"/>
          </rPr>
          <t>Полезность отчета</t>
        </r>
      </text>
    </comment>
  </commentList>
</comments>
</file>

<file path=xl/sharedStrings.xml><?xml version="1.0" encoding="utf-8"?>
<sst xmlns="http://schemas.openxmlformats.org/spreadsheetml/2006/main" count="265" uniqueCount="156">
  <si>
    <t>Зачет.</t>
  </si>
  <si>
    <t>Длина маршрута, км</t>
  </si>
  <si>
    <t>Сроки</t>
  </si>
  <si>
    <t>Всего</t>
  </si>
  <si>
    <t>Средн. переход км</t>
  </si>
  <si>
    <t>№ п/п</t>
  </si>
  <si>
    <t>ФИО рук. группы</t>
  </si>
  <si>
    <t>Страна, город</t>
  </si>
  <si>
    <t>Дневок</t>
  </si>
  <si>
    <t>Гуськов Виктор Константинович</t>
  </si>
  <si>
    <t>Россия, Москва</t>
  </si>
  <si>
    <t>Баренцево и Белое моря</t>
  </si>
  <si>
    <t>14.06.08 - 5.08.08</t>
  </si>
  <si>
    <t>Белое море</t>
  </si>
  <si>
    <t>Россия, Новосибирск</t>
  </si>
  <si>
    <t>Амур, Охотское море</t>
  </si>
  <si>
    <t>10.07.08 - 18.08.08</t>
  </si>
  <si>
    <t>Ход. дн.</t>
  </si>
  <si>
    <t>Украина, Луганск</t>
  </si>
  <si>
    <t>09.10.08 - 23.11.08</t>
  </si>
  <si>
    <t>Виговский Игорь Олесьевич</t>
  </si>
  <si>
    <t>Ладожское оз.</t>
  </si>
  <si>
    <t>29.06.08 - 27.07.08</t>
  </si>
  <si>
    <t>Литвинов Андрей Николаевич</t>
  </si>
  <si>
    <t>12.07.08 - 12.08.08</t>
  </si>
  <si>
    <t>Ракитин Вадим Станиславович</t>
  </si>
  <si>
    <t>14.08.09 - 07.09.09</t>
  </si>
  <si>
    <t>Шмерлинг Григорий Владимирович</t>
  </si>
  <si>
    <t>Балтийское море</t>
  </si>
  <si>
    <t>15.07.08 - 03.08.08</t>
  </si>
  <si>
    <t>Ильина Олеся Васильевна</t>
  </si>
  <si>
    <t>Бойков Алексей Николаевич</t>
  </si>
  <si>
    <t>4.08.08 - 20.08.08</t>
  </si>
  <si>
    <t xml:space="preserve">Гущенко Юрий </t>
  </si>
  <si>
    <t>15.07.09 - 25.07.09</t>
  </si>
  <si>
    <t>Японское море</t>
  </si>
  <si>
    <t>02.06.09 - 25.06.09</t>
  </si>
  <si>
    <t>нет для яхты</t>
  </si>
  <si>
    <t>18.06.09 - 23.07.09</t>
  </si>
  <si>
    <t>Зорина Татьяна Владимировна</t>
  </si>
  <si>
    <t>12.07.09 - 21.08.09</t>
  </si>
  <si>
    <t>Россия, С.Петербург</t>
  </si>
  <si>
    <t>С Азова на Средиземное море</t>
  </si>
  <si>
    <t>Пр. Каттегат, Скагеррак</t>
  </si>
  <si>
    <t>Онега, Свирь, Ладога.</t>
  </si>
  <si>
    <t>Богородский Петр Сергеевич</t>
  </si>
  <si>
    <t>Печора, Баренцево и Карское море</t>
  </si>
  <si>
    <t>28.06.09 - 5.09.09</t>
  </si>
  <si>
    <t>К.с. заяв.</t>
  </si>
  <si>
    <t>Район маршрута</t>
  </si>
  <si>
    <t>~1900</t>
  </si>
  <si>
    <t>?</t>
  </si>
  <si>
    <t>Коротких Евгений Григорьевич</t>
  </si>
  <si>
    <t>Судья</t>
  </si>
  <si>
    <t>К.с.</t>
  </si>
  <si>
    <t>Показатель (критерий)</t>
  </si>
  <si>
    <t>Комментарий</t>
  </si>
  <si>
    <t>С</t>
  </si>
  <si>
    <t>НВ</t>
  </si>
  <si>
    <t>Б</t>
  </si>
  <si>
    <t>Н</t>
  </si>
  <si>
    <t>П</t>
  </si>
  <si>
    <t>6</t>
  </si>
  <si>
    <t>Шмерлинг Г.В.</t>
  </si>
  <si>
    <t>3 кс по перечню.</t>
  </si>
  <si>
    <t>поход спортивный не как таковой, а участием в регате, а главное душевный</t>
  </si>
  <si>
    <t>кс 4 - не меньше "колец" по Онеге и Ладоге в перечне. нет фото.</t>
  </si>
  <si>
    <t>Определяющий морской участок по перечню - 4 кс, большая протяж. Новизна - реки, новое судно. Хор. подготовка, но  инцидент с якорной стоянкой. Сложн. и Напр. снижена с учетом класса судна.</t>
  </si>
  <si>
    <t>Волга - Сухона - С.Двина - Белое море</t>
  </si>
  <si>
    <t>Гуськов В. К.</t>
  </si>
  <si>
    <t>Сам себя</t>
  </si>
  <si>
    <t>Не брать пример</t>
  </si>
  <si>
    <t>Условно (яхта)</t>
  </si>
  <si>
    <t>Сумма баллов</t>
  </si>
  <si>
    <t>общая оценка</t>
  </si>
  <si>
    <t>"4</t>
  </si>
  <si>
    <t>"40</t>
  </si>
  <si>
    <t>"14</t>
  </si>
  <si>
    <t>"8</t>
  </si>
  <si>
    <t>"5</t>
  </si>
  <si>
    <t>"111</t>
  </si>
  <si>
    <t>"6</t>
  </si>
  <si>
    <t>"65</t>
  </si>
  <si>
    <t>"20</t>
  </si>
  <si>
    <t>"9</t>
  </si>
  <si>
    <t>Напряж. выше чем у Гуськова но парусн. больше и оборуд лодки (авторул.). Рук. Михеев (в докум.) Литвинов организатор и авт.отчета. Огромный фильм, не скачать.</t>
  </si>
  <si>
    <t>Сумма 120</t>
  </si>
  <si>
    <t>Сумма 101</t>
  </si>
  <si>
    <t>Сумма 103</t>
  </si>
  <si>
    <t>Сумма 74</t>
  </si>
  <si>
    <t>Сумма 37</t>
  </si>
  <si>
    <t>Сумма 64</t>
  </si>
  <si>
    <t>Сумма 65</t>
  </si>
  <si>
    <t>Сумма 48</t>
  </si>
  <si>
    <t>Сумма 67</t>
  </si>
  <si>
    <t>к.с. 5? Сумма 107</t>
  </si>
  <si>
    <t>По всем критериям, кроме длины среднего перехода - 6 к.с. Видимо, благодаря неуёмным учениям северного флота, пройти "чистый" маршрут 6 к.с. в этой акватории стало невозможно. Маршрут следует классифицировать как 5 к.с. с элементами 6 к.с.</t>
  </si>
  <si>
    <t>н/к</t>
  </si>
  <si>
    <t>В отчёте отсутствует информация о зачётной длине маршрута (пройденной по генеральному курсу на парусах). В связи с этим, классификация маршрута как спортивного парусного путешествия  невозможна.</t>
  </si>
  <si>
    <t>По всем критериям, маршрут следует классифицировать как 6 к.с.</t>
  </si>
  <si>
    <t>По многим критериям, маршрут можно отнести в следующую 5 к.с., но учитывая класс водоёма, следует присвоить 4 к.с.с эл. 5 к.с.</t>
  </si>
  <si>
    <t>Плавание имеет признаки маршрута 5 к.с., но по протяжённости - 3 к.с. Следует считать 3 к.с. с эл. 5 к.с.</t>
  </si>
  <si>
    <t>Пожалуй, самый сложный с точки зрения классификации маршрут. Под имеющийся шаблон он не подходит, поэтому выводы делались преимущественно по общему впечатлению от отчёта. Несмотря на низкий темп движения, связанный с классом судна считаю возможным присвоить 4 к.с. с эл. 6 к.с. Для байдарки с парусом, такое плавание является экстремально сложным, а малый средний переход лишь свидетельствует о понимании сложности акватории и повышенной осторожности участников, что нельзя не приветствовать.</t>
  </si>
  <si>
    <t>По всем критериям подходит под 6 к.с. Однако, ставить плавания по обжитой Балтике в один ряд с аналогичными, в акватории северных морей вряд ли стоит. Следует присвоить 5 к.с. с эл. 6 к.с.</t>
  </si>
  <si>
    <t>По всем критериям, маршрут следует классифицировать как 5 к.с.</t>
  </si>
  <si>
    <t>сложн. и напр. с учетом судна. Безоп. - неуд. Не купив клея, не хватало продуктов, без GPS. Системного отчета нет, рассказ но с картой. В офиц.части (куда они и не хотели) не считать.</t>
  </si>
  <si>
    <t>Лит. нравится больше но графика нет. Ср. перех меньше норм.</t>
  </si>
  <si>
    <t>Ракитин В.С.</t>
  </si>
  <si>
    <t>"45</t>
  </si>
  <si>
    <t>"10</t>
  </si>
  <si>
    <t>"2</t>
  </si>
  <si>
    <t>"3</t>
  </si>
  <si>
    <t>"28</t>
  </si>
  <si>
    <t>"1</t>
  </si>
  <si>
    <t>не засчитывать</t>
  </si>
  <si>
    <t>Много мотора, но ОМ! это мин.5. Схемы нет, зато опыт двух лет.</t>
  </si>
  <si>
    <t>Коротких Е.Г.</t>
  </si>
  <si>
    <t>"96</t>
  </si>
  <si>
    <t>"15</t>
  </si>
  <si>
    <t>"12</t>
  </si>
  <si>
    <t>Ильина О.В.</t>
  </si>
  <si>
    <t>Литвинов А.Н.</t>
  </si>
  <si>
    <t>Лукомский И.В.</t>
  </si>
  <si>
    <t>Белоозеров В.Н.</t>
  </si>
  <si>
    <t xml:space="preserve"> с учетом фильмов - 8.</t>
  </si>
  <si>
    <t>По зачётной длине маршрута, это плавание следует относить к 2 к.с.с элементами 4 к.с.(район плавания М)</t>
  </si>
  <si>
    <t>Сумма 111</t>
  </si>
  <si>
    <t>Сумма 109. Жаль, что в отчёте нет формальных данных.</t>
  </si>
  <si>
    <t>Сумма 70. Это всё-таки другой жанр.</t>
  </si>
  <si>
    <t>Поставил 5У, потому что главного атрибута чистой 6 к.с. - напряженных многодневных переходов, иногда с ночевками на борту не было.</t>
  </si>
  <si>
    <t>Поставил 3У, но бальность оценивал по 4, а жаль, серьезный маршрут был пройден в основном под мотором</t>
  </si>
  <si>
    <t>Бестселлер. Если бы не знать, чем закончилось…</t>
  </si>
  <si>
    <t>2У.Бальность - по 3 к.с., но темп движения даже ниже 2 к.с.</t>
  </si>
  <si>
    <t>Поставил 5У, потому что главного атрибута чистой 6 к.с. - напряженных многодневных переходов иногда с ночевками на борту не было.</t>
  </si>
  <si>
    <t>4У</t>
  </si>
  <si>
    <t>Мотор, опять мотор…358км минус 70...Но с учетом эскадренности, уменьшающей переходы, все равно 3у</t>
  </si>
  <si>
    <t xml:space="preserve"> 2У. пройденное расстояние дано по трекам, т.е завышено км эдак на 50-60</t>
  </si>
  <si>
    <t>5У. Спокойно, уверенно, интеллигентно.</t>
  </si>
  <si>
    <t>3У. Достижение отменное, по мне - самое интересное плавание 2009 г., экзотика в чистом виде, но парусная категорийная часть маршрута невелика</t>
  </si>
  <si>
    <t>для яхты нет системы, очень условно. Есть дневник и фото, нет графика движ.</t>
  </si>
  <si>
    <t>остаться одному в море, впослдествии лишившись катамарана, считаю что тоже стоит подумать о том, чтобы снять с чемпионата</t>
  </si>
  <si>
    <t>"107</t>
  </si>
  <si>
    <t>"18</t>
  </si>
  <si>
    <t>за крайне непродуманную подготовку к походу, которая сводилась на протяжении всего похода к "авось повезёт" стоит снять с соревнований</t>
  </si>
  <si>
    <r>
      <t xml:space="preserve">По всем показателям кроме "безопасность" данное путешествие относится к  6 к.с. Причём, все минимальные нормативы даже для этой высшей категории сложности многократно перекрыты. Следует отметить высокий уровень морально-волевых качеств всех участников и их целеустремлённость в достижении цели. Однако, по части планирования путешествия и безопасности, данное путешествие не выдерживает никакой критики. Лодка была не готова к путешествию, матчасть с момента отплытия была в аварийном состоянии. Но самый главный просчёт по части  подготовки состоит в том, что возвращение из конечной точки маршрута с территории другого государства не прорабатывалось в принципе.   Несмотря на заявление руководителя группы Е. Коротких о том, что путешествие закончилось в Александрии, ещё была и обратная дорога. О ней в отчёте сознательно не упоминается, как будто бы это уже другая история. Однако, восстановив все события по разделу форума http://gik.fordak.ru/index.php?topic=3414.0 который называется "Мариуполь-Александрия, и </t>
    </r>
    <r>
      <rPr>
        <sz val="9"/>
        <color indexed="10"/>
        <rFont val="Arial Cyr"/>
        <family val="0"/>
      </rPr>
      <t>обратно</t>
    </r>
    <r>
      <rPr>
        <sz val="9"/>
        <rFont val="Arial Cyr"/>
        <family val="0"/>
      </rPr>
      <t>" я делаю вывод, что это не так.  Описанное в отчёте плавание, это лишь превый этап путешествия. Вторым этапом было возвращение, которое закончилось потерей судна и лишь по счастливой случайности не привело к гибели руководителя. Таким образом, путешествие было искуственно поделено на две части, удачную и провальную. Удачная была выдана за успешное прохождение маршрута 6 к.с., а провальная не упоминается вообще. По моему мнению, классифицировать представленное путешествие, как успешно пройденный маршрут высшей 6 к.с. не следует, равно как и рассматривать в чемпионате.</t>
    </r>
  </si>
  <si>
    <r>
      <t xml:space="preserve">Молодцы в смысле тяги к неизведанному, но я бы </t>
    </r>
    <r>
      <rPr>
        <b/>
        <sz val="9"/>
        <rFont val="Arial Cyr"/>
        <family val="0"/>
      </rPr>
      <t>снял с дистанции:</t>
    </r>
    <r>
      <rPr>
        <sz val="9"/>
        <rFont val="Arial Cyr"/>
        <family val="0"/>
      </rPr>
      <t xml:space="preserve"> непонятен график движения, полезных сведений ноль целых ноль десятых, дневник отсутствует…</t>
    </r>
  </si>
  <si>
    <r>
      <t>Вне конкурса.</t>
    </r>
    <r>
      <rPr>
        <sz val="9"/>
        <rFont val="Arial Cyr"/>
        <family val="0"/>
      </rPr>
      <t>Попробовал оценить по разборно-парусным критериям, используя коэффициент 1/3. Коэффицмент получился из (L/L0)2, где L - длина яхты, L0 - длина  эталонного разборного средства, равна 6,00 м. Проверил по переходам нескольких  участников, примерно похоже получилось</t>
    </r>
  </si>
  <si>
    <t>По протяжённости маршрута и темпу его прохождения, соответствует 6 к.с., а по классу водоёма и удалённости от берега - 5 к.с. Плавание следует считать 4 к.с. с эл 6 к.с.</t>
  </si>
  <si>
    <t>По действующим правилам, плавание соответствует 3 к.с. с эл.5 к.с.</t>
  </si>
  <si>
    <t>Класс  5 - 6 к.с.</t>
  </si>
  <si>
    <t>Проработка маршрута и мат. обеспечение Гуськова вне конкуренции имхо.</t>
  </si>
  <si>
    <t>Сильно заниженная оценка Жене Коротких отчасти субъективна - не могу отдать первое место, коль скоро судно было утопленно немногим после этого похода. Хотя формально заслуживает. И еще, считаю, что героизм поощрять категорически нельзя.</t>
  </si>
  <si>
    <t>Место</t>
  </si>
  <si>
    <t>Класс  3-4 к.с.</t>
  </si>
  <si>
    <t>под парусом эдак на 300 км набралось. Штиль был. Не думаю что считаться из-за этого тройкой правильно, но по действующим правилам считаюсь</t>
  </si>
  <si>
    <t>отчет рассм. с присоединением  дневника А.Шматова.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</si>
</sst>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419]yyyy\,\ mmmm;@"/>
    <numFmt numFmtId="170" formatCode="0.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54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color indexed="10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double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double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ck">
        <color indexed="8"/>
      </right>
      <top style="medium">
        <color indexed="8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1" fontId="6" fillId="0" borderId="6" xfId="0" applyNumberFormat="1" applyFont="1" applyFill="1" applyBorder="1" applyAlignment="1">
      <alignment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/>
    </xf>
    <xf numFmtId="1" fontId="6" fillId="0" borderId="6" xfId="0" applyNumberFormat="1" applyFont="1" applyBorder="1" applyAlignment="1">
      <alignment vertical="top" wrapText="1"/>
    </xf>
    <xf numFmtId="1" fontId="6" fillId="0" borderId="6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1" fontId="6" fillId="0" borderId="6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1" fontId="6" fillId="0" borderId="9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 applyProtection="1">
      <alignment horizontal="center" vertical="top" wrapText="1"/>
      <protection locked="0"/>
    </xf>
    <xf numFmtId="49" fontId="6" fillId="0" borderId="9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0" fontId="5" fillId="0" borderId="16" xfId="0" applyNumberFormat="1" applyFont="1" applyBorder="1" applyAlignment="1">
      <alignment horizontal="center"/>
    </xf>
    <xf numFmtId="170" fontId="5" fillId="0" borderId="1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3" borderId="6" xfId="0" applyFont="1" applyFill="1" applyBorder="1" applyAlignment="1">
      <alignment horizontal="center" vertical="top"/>
    </xf>
    <xf numFmtId="1" fontId="6" fillId="3" borderId="6" xfId="0" applyNumberFormat="1" applyFont="1" applyFill="1" applyBorder="1" applyAlignment="1">
      <alignment horizontal="left" vertical="top" wrapText="1"/>
    </xf>
    <xf numFmtId="1" fontId="6" fillId="3" borderId="6" xfId="0" applyNumberFormat="1" applyFont="1" applyFill="1" applyBorder="1" applyAlignment="1">
      <alignment horizontal="center" vertical="top" wrapText="1"/>
    </xf>
    <xf numFmtId="49" fontId="6" fillId="3" borderId="9" xfId="0" applyNumberFormat="1" applyFont="1" applyFill="1" applyBorder="1" applyAlignment="1">
      <alignment horizontal="center" vertical="top" wrapText="1"/>
    </xf>
    <xf numFmtId="170" fontId="5" fillId="3" borderId="16" xfId="0" applyNumberFormat="1" applyFont="1" applyFill="1" applyBorder="1" applyAlignment="1">
      <alignment horizontal="center"/>
    </xf>
    <xf numFmtId="170" fontId="5" fillId="3" borderId="17" xfId="0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/>
    </xf>
    <xf numFmtId="0" fontId="6" fillId="3" borderId="18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top" wrapText="1"/>
    </xf>
    <xf numFmtId="0" fontId="6" fillId="3" borderId="20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 applyProtection="1">
      <alignment horizontal="center" vertical="top" wrapText="1"/>
      <protection locked="0"/>
    </xf>
    <xf numFmtId="0" fontId="4" fillId="0" borderId="2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/>
    </xf>
    <xf numFmtId="0" fontId="4" fillId="0" borderId="4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5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4" xfId="0" applyFont="1" applyBorder="1" applyAlignment="1">
      <alignment vertical="top"/>
    </xf>
    <xf numFmtId="0" fontId="4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2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24" xfId="0" applyFont="1" applyBorder="1" applyAlignment="1" applyProtection="1">
      <alignment horizontal="center" vertical="top" wrapText="1"/>
      <protection locked="0"/>
    </xf>
    <xf numFmtId="0" fontId="4" fillId="0" borderId="32" xfId="0" applyFont="1" applyBorder="1" applyAlignment="1" applyProtection="1">
      <alignment horizontal="center" vertical="top" wrapText="1"/>
      <protection locked="0"/>
    </xf>
    <xf numFmtId="0" fontId="4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5" fillId="0" borderId="3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37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417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1" sqref="G11"/>
    </sheetView>
  </sheetViews>
  <sheetFormatPr defaultColWidth="9.00390625" defaultRowHeight="12.75"/>
  <cols>
    <col min="1" max="1" width="4.125" style="18" customWidth="1"/>
    <col min="2" max="2" width="15.75390625" style="18" customWidth="1"/>
    <col min="3" max="3" width="12.00390625" style="18" customWidth="1"/>
    <col min="4" max="4" width="12.75390625" style="18" customWidth="1"/>
    <col min="5" max="5" width="5.125" style="18" customWidth="1"/>
    <col min="6" max="6" width="6.00390625" style="18" customWidth="1"/>
    <col min="7" max="7" width="9.00390625" style="18" customWidth="1"/>
    <col min="8" max="8" width="5.125" style="18" customWidth="1"/>
    <col min="9" max="9" width="4.625" style="18" customWidth="1"/>
    <col min="10" max="11" width="5.125" style="18" customWidth="1"/>
    <col min="12" max="12" width="7.00390625" style="28" customWidth="1"/>
    <col min="13" max="13" width="5.375" style="29" customWidth="1"/>
    <col min="14" max="14" width="5.125" style="29" customWidth="1"/>
    <col min="15" max="16" width="5.375" style="29" customWidth="1"/>
    <col min="17" max="17" width="4.625" style="29" customWidth="1"/>
    <col min="18" max="18" width="6.625" style="29" customWidth="1"/>
    <col min="19" max="19" width="7.25390625" style="30" customWidth="1"/>
    <col min="20" max="20" width="4.875" style="18" customWidth="1"/>
    <col min="21" max="21" width="4.75390625" style="18" customWidth="1"/>
    <col min="22" max="22" width="5.125" style="18" customWidth="1"/>
    <col min="23" max="24" width="5.375" style="18" customWidth="1"/>
    <col min="25" max="25" width="4.625" style="18" customWidth="1"/>
    <col min="26" max="26" width="22.25390625" style="18" customWidth="1"/>
    <col min="27" max="27" width="5.25390625" style="31" customWidth="1"/>
    <col min="28" max="28" width="4.75390625" style="32" customWidth="1"/>
    <col min="29" max="29" width="5.125" style="32" customWidth="1"/>
    <col min="30" max="31" width="5.375" style="32" customWidth="1"/>
    <col min="32" max="32" width="4.625" style="32" customWidth="1"/>
    <col min="33" max="33" width="10.625" style="33" customWidth="1"/>
    <col min="34" max="34" width="4.625" style="18" customWidth="1"/>
    <col min="35" max="35" width="4.75390625" style="18" customWidth="1"/>
    <col min="36" max="36" width="5.125" style="18" customWidth="1"/>
    <col min="37" max="38" width="5.375" style="18" customWidth="1"/>
    <col min="39" max="39" width="4.625" style="18" customWidth="1"/>
    <col min="40" max="40" width="15.875" style="18" customWidth="1"/>
    <col min="41" max="41" width="9.125" style="38" customWidth="1"/>
    <col min="42" max="42" width="4.75390625" style="38" customWidth="1"/>
    <col min="43" max="43" width="5.125" style="38" customWidth="1"/>
    <col min="44" max="45" width="5.375" style="38" customWidth="1"/>
    <col min="46" max="46" width="4.625" style="38" customWidth="1"/>
    <col min="47" max="47" width="56.375" style="39" customWidth="1"/>
    <col min="48" max="48" width="5.625" style="18" customWidth="1"/>
    <col min="49" max="49" width="4.75390625" style="18" customWidth="1"/>
    <col min="50" max="50" width="5.125" style="18" customWidth="1"/>
    <col min="51" max="52" width="5.375" style="18" customWidth="1"/>
    <col min="53" max="53" width="4.625" style="18" customWidth="1"/>
    <col min="54" max="54" width="38.625" style="18" customWidth="1"/>
    <col min="55" max="55" width="9.125" style="18" customWidth="1"/>
    <col min="56" max="56" width="4.75390625" style="18" customWidth="1"/>
    <col min="57" max="57" width="5.125" style="18" customWidth="1"/>
    <col min="58" max="59" width="5.375" style="18" customWidth="1"/>
    <col min="60" max="60" width="4.625" style="18" customWidth="1"/>
    <col min="61" max="61" width="23.125" style="18" customWidth="1"/>
    <col min="62" max="62" width="4.875" style="18" customWidth="1"/>
    <col min="63" max="64" width="4.75390625" style="18" customWidth="1"/>
    <col min="65" max="65" width="4.625" style="18" customWidth="1"/>
    <col min="66" max="66" width="4.75390625" style="18" customWidth="1"/>
    <col min="67" max="67" width="5.25390625" style="18" customWidth="1"/>
    <col min="68" max="68" width="25.25390625" style="18" customWidth="1"/>
    <col min="69" max="69" width="5.25390625" style="18" customWidth="1"/>
    <col min="70" max="70" width="4.75390625" style="18" customWidth="1"/>
    <col min="71" max="71" width="5.125" style="18" customWidth="1"/>
    <col min="72" max="73" width="5.375" style="18" customWidth="1"/>
    <col min="74" max="74" width="4.625" style="18" customWidth="1"/>
    <col min="75" max="75" width="12.625" style="18" customWidth="1"/>
    <col min="76" max="16384" width="9.125" style="18" customWidth="1"/>
  </cols>
  <sheetData>
    <row r="1" spans="1:234" s="4" customFormat="1" ht="12.75" customHeight="1" thickBot="1">
      <c r="A1" s="79" t="s">
        <v>5</v>
      </c>
      <c r="B1" s="79" t="s">
        <v>6</v>
      </c>
      <c r="C1" s="93" t="s">
        <v>7</v>
      </c>
      <c r="D1" s="79" t="s">
        <v>49</v>
      </c>
      <c r="E1" s="79" t="s">
        <v>1</v>
      </c>
      <c r="F1" s="79"/>
      <c r="G1" s="79" t="s">
        <v>2</v>
      </c>
      <c r="H1" s="87" t="s">
        <v>17</v>
      </c>
      <c r="I1" s="84" t="s">
        <v>8</v>
      </c>
      <c r="J1" s="81" t="s">
        <v>4</v>
      </c>
      <c r="K1" s="82" t="s">
        <v>48</v>
      </c>
      <c r="L1" s="99"/>
      <c r="M1" s="74"/>
      <c r="N1" s="75" t="s">
        <v>74</v>
      </c>
      <c r="O1" s="75"/>
      <c r="P1" s="75"/>
      <c r="Q1" s="75"/>
      <c r="R1" s="100"/>
      <c r="S1" s="101"/>
      <c r="T1" s="73" t="s">
        <v>53</v>
      </c>
      <c r="U1" s="74"/>
      <c r="V1" s="75" t="s">
        <v>63</v>
      </c>
      <c r="W1" s="75"/>
      <c r="X1" s="75"/>
      <c r="Y1" s="75"/>
      <c r="Z1" s="75"/>
      <c r="AA1" s="74" t="s">
        <v>53</v>
      </c>
      <c r="AB1" s="74"/>
      <c r="AC1" s="75" t="s">
        <v>69</v>
      </c>
      <c r="AD1" s="75"/>
      <c r="AE1" s="75"/>
      <c r="AF1" s="75"/>
      <c r="AG1" s="75"/>
      <c r="AH1" s="73" t="s">
        <v>53</v>
      </c>
      <c r="AI1" s="74"/>
      <c r="AJ1" s="75" t="s">
        <v>123</v>
      </c>
      <c r="AK1" s="75"/>
      <c r="AL1" s="75"/>
      <c r="AM1" s="75"/>
      <c r="AN1" s="75"/>
      <c r="AO1" s="73" t="s">
        <v>53</v>
      </c>
      <c r="AP1" s="74"/>
      <c r="AQ1" s="75" t="s">
        <v>122</v>
      </c>
      <c r="AR1" s="75"/>
      <c r="AS1" s="75"/>
      <c r="AT1" s="75"/>
      <c r="AU1" s="75"/>
      <c r="AV1" s="73" t="s">
        <v>53</v>
      </c>
      <c r="AW1" s="74"/>
      <c r="AX1" s="75" t="s">
        <v>107</v>
      </c>
      <c r="AY1" s="75"/>
      <c r="AZ1" s="75"/>
      <c r="BA1" s="75"/>
      <c r="BB1" s="75"/>
      <c r="BC1" s="73" t="s">
        <v>53</v>
      </c>
      <c r="BD1" s="74"/>
      <c r="BE1" s="75" t="s">
        <v>121</v>
      </c>
      <c r="BF1" s="75"/>
      <c r="BG1" s="75"/>
      <c r="BH1" s="75"/>
      <c r="BI1" s="75"/>
      <c r="BJ1" s="73" t="s">
        <v>53</v>
      </c>
      <c r="BK1" s="74"/>
      <c r="BL1" s="75" t="s">
        <v>120</v>
      </c>
      <c r="BM1" s="75"/>
      <c r="BN1" s="75"/>
      <c r="BO1" s="75"/>
      <c r="BP1" s="75"/>
      <c r="BQ1" s="73" t="s">
        <v>53</v>
      </c>
      <c r="BR1" s="74"/>
      <c r="BS1" s="75" t="s">
        <v>116</v>
      </c>
      <c r="BT1" s="75"/>
      <c r="BU1" s="75"/>
      <c r="BV1" s="75"/>
      <c r="BW1" s="75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75" s="3" customFormat="1" ht="12.75" customHeight="1" thickBot="1">
      <c r="A2" s="80"/>
      <c r="B2" s="80"/>
      <c r="C2" s="94"/>
      <c r="D2" s="92"/>
      <c r="E2" s="80"/>
      <c r="F2" s="80"/>
      <c r="G2" s="80"/>
      <c r="H2" s="88"/>
      <c r="I2" s="85"/>
      <c r="J2" s="80"/>
      <c r="K2" s="83"/>
      <c r="L2" s="102" t="s">
        <v>54</v>
      </c>
      <c r="M2" s="77" t="s">
        <v>55</v>
      </c>
      <c r="N2" s="77"/>
      <c r="O2" s="77"/>
      <c r="P2" s="77"/>
      <c r="Q2" s="77"/>
      <c r="R2" s="103" t="s">
        <v>73</v>
      </c>
      <c r="S2" s="72" t="s">
        <v>152</v>
      </c>
      <c r="T2" s="76" t="s">
        <v>54</v>
      </c>
      <c r="U2" s="77" t="s">
        <v>55</v>
      </c>
      <c r="V2" s="77"/>
      <c r="W2" s="77"/>
      <c r="X2" s="77"/>
      <c r="Y2" s="77"/>
      <c r="Z2" s="96" t="s">
        <v>56</v>
      </c>
      <c r="AA2" s="97" t="s">
        <v>54</v>
      </c>
      <c r="AB2" s="77" t="s">
        <v>55</v>
      </c>
      <c r="AC2" s="77"/>
      <c r="AD2" s="77"/>
      <c r="AE2" s="77"/>
      <c r="AF2" s="77"/>
      <c r="AG2" s="98" t="s">
        <v>56</v>
      </c>
      <c r="AH2" s="76" t="s">
        <v>54</v>
      </c>
      <c r="AI2" s="77" t="s">
        <v>55</v>
      </c>
      <c r="AJ2" s="77"/>
      <c r="AK2" s="77"/>
      <c r="AL2" s="77"/>
      <c r="AM2" s="77"/>
      <c r="AN2" s="78" t="s">
        <v>56</v>
      </c>
      <c r="AO2" s="76" t="s">
        <v>54</v>
      </c>
      <c r="AP2" s="77" t="s">
        <v>55</v>
      </c>
      <c r="AQ2" s="77"/>
      <c r="AR2" s="77"/>
      <c r="AS2" s="77"/>
      <c r="AT2" s="77"/>
      <c r="AU2" s="98" t="s">
        <v>56</v>
      </c>
      <c r="AV2" s="76" t="s">
        <v>54</v>
      </c>
      <c r="AW2" s="77" t="s">
        <v>55</v>
      </c>
      <c r="AX2" s="77"/>
      <c r="AY2" s="77"/>
      <c r="AZ2" s="77"/>
      <c r="BA2" s="77"/>
      <c r="BB2" s="78" t="s">
        <v>56</v>
      </c>
      <c r="BC2" s="76" t="s">
        <v>54</v>
      </c>
      <c r="BD2" s="77" t="s">
        <v>55</v>
      </c>
      <c r="BE2" s="77"/>
      <c r="BF2" s="77"/>
      <c r="BG2" s="77"/>
      <c r="BH2" s="77"/>
      <c r="BI2" s="78" t="s">
        <v>56</v>
      </c>
      <c r="BJ2" s="76" t="s">
        <v>54</v>
      </c>
      <c r="BK2" s="77" t="s">
        <v>55</v>
      </c>
      <c r="BL2" s="77"/>
      <c r="BM2" s="77"/>
      <c r="BN2" s="77"/>
      <c r="BO2" s="77"/>
      <c r="BP2" s="78" t="s">
        <v>56</v>
      </c>
      <c r="BQ2" s="76" t="s">
        <v>54</v>
      </c>
      <c r="BR2" s="77" t="s">
        <v>55</v>
      </c>
      <c r="BS2" s="77"/>
      <c r="BT2" s="77"/>
      <c r="BU2" s="77"/>
      <c r="BV2" s="77"/>
      <c r="BW2" s="78" t="s">
        <v>56</v>
      </c>
    </row>
    <row r="3" spans="1:234" s="6" customFormat="1" ht="12.75" customHeight="1" thickBot="1">
      <c r="A3" s="80"/>
      <c r="B3" s="80"/>
      <c r="C3" s="95"/>
      <c r="D3" s="92"/>
      <c r="E3" s="5" t="s">
        <v>3</v>
      </c>
      <c r="F3" s="5" t="s">
        <v>0</v>
      </c>
      <c r="G3" s="80"/>
      <c r="H3" s="89"/>
      <c r="I3" s="86"/>
      <c r="J3" s="80"/>
      <c r="K3" s="83"/>
      <c r="L3" s="102"/>
      <c r="M3" s="1" t="s">
        <v>57</v>
      </c>
      <c r="N3" s="1" t="s">
        <v>58</v>
      </c>
      <c r="O3" s="1" t="s">
        <v>59</v>
      </c>
      <c r="P3" s="1" t="s">
        <v>60</v>
      </c>
      <c r="Q3" s="1" t="s">
        <v>61</v>
      </c>
      <c r="R3" s="104"/>
      <c r="S3" s="105"/>
      <c r="T3" s="76"/>
      <c r="U3" s="1" t="s">
        <v>57</v>
      </c>
      <c r="V3" s="1" t="s">
        <v>58</v>
      </c>
      <c r="W3" s="1" t="s">
        <v>59</v>
      </c>
      <c r="X3" s="1" t="s">
        <v>60</v>
      </c>
      <c r="Y3" s="1" t="s">
        <v>61</v>
      </c>
      <c r="Z3" s="96"/>
      <c r="AA3" s="97"/>
      <c r="AB3" s="1" t="s">
        <v>57</v>
      </c>
      <c r="AC3" s="1" t="s">
        <v>58</v>
      </c>
      <c r="AD3" s="1" t="s">
        <v>59</v>
      </c>
      <c r="AE3" s="1" t="s">
        <v>60</v>
      </c>
      <c r="AF3" s="1" t="s">
        <v>61</v>
      </c>
      <c r="AG3" s="98"/>
      <c r="AH3" s="76"/>
      <c r="AI3" s="1" t="s">
        <v>57</v>
      </c>
      <c r="AJ3" s="1" t="s">
        <v>58</v>
      </c>
      <c r="AK3" s="1" t="s">
        <v>59</v>
      </c>
      <c r="AL3" s="1" t="s">
        <v>60</v>
      </c>
      <c r="AM3" s="1" t="s">
        <v>61</v>
      </c>
      <c r="AN3" s="78"/>
      <c r="AO3" s="76"/>
      <c r="AP3" s="1" t="s">
        <v>57</v>
      </c>
      <c r="AQ3" s="1" t="s">
        <v>58</v>
      </c>
      <c r="AR3" s="1" t="s">
        <v>59</v>
      </c>
      <c r="AS3" s="1" t="s">
        <v>60</v>
      </c>
      <c r="AT3" s="1" t="s">
        <v>61</v>
      </c>
      <c r="AU3" s="98"/>
      <c r="AV3" s="76"/>
      <c r="AW3" s="1" t="s">
        <v>57</v>
      </c>
      <c r="AX3" s="1" t="s">
        <v>58</v>
      </c>
      <c r="AY3" s="1" t="s">
        <v>59</v>
      </c>
      <c r="AZ3" s="1" t="s">
        <v>60</v>
      </c>
      <c r="BA3" s="1" t="s">
        <v>61</v>
      </c>
      <c r="BB3" s="78"/>
      <c r="BC3" s="76"/>
      <c r="BD3" s="1" t="s">
        <v>57</v>
      </c>
      <c r="BE3" s="1" t="s">
        <v>58</v>
      </c>
      <c r="BF3" s="1" t="s">
        <v>59</v>
      </c>
      <c r="BG3" s="1" t="s">
        <v>60</v>
      </c>
      <c r="BH3" s="1" t="s">
        <v>61</v>
      </c>
      <c r="BI3" s="78"/>
      <c r="BJ3" s="76"/>
      <c r="BK3" s="1" t="s">
        <v>57</v>
      </c>
      <c r="BL3" s="1" t="s">
        <v>58</v>
      </c>
      <c r="BM3" s="1" t="s">
        <v>59</v>
      </c>
      <c r="BN3" s="1" t="s">
        <v>60</v>
      </c>
      <c r="BO3" s="1" t="s">
        <v>61</v>
      </c>
      <c r="BP3" s="78"/>
      <c r="BQ3" s="76"/>
      <c r="BR3" s="1" t="s">
        <v>57</v>
      </c>
      <c r="BS3" s="1" t="s">
        <v>58</v>
      </c>
      <c r="BT3" s="1" t="s">
        <v>59</v>
      </c>
      <c r="BU3" s="1" t="s">
        <v>60</v>
      </c>
      <c r="BV3" s="1" t="s">
        <v>61</v>
      </c>
      <c r="BW3" s="78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2:234" s="7" customFormat="1" ht="12.75" thickBot="1">
      <c r="B4" s="90" t="s">
        <v>149</v>
      </c>
      <c r="C4" s="90"/>
      <c r="D4" s="91"/>
      <c r="K4" s="8"/>
      <c r="L4" s="26"/>
      <c r="M4" s="2"/>
      <c r="N4" s="2"/>
      <c r="O4" s="2"/>
      <c r="P4" s="2"/>
      <c r="Q4" s="2"/>
      <c r="R4" s="27"/>
      <c r="S4" s="57"/>
      <c r="T4" s="2"/>
      <c r="U4" s="2"/>
      <c r="V4" s="2"/>
      <c r="W4" s="2"/>
      <c r="X4" s="2"/>
      <c r="Y4" s="2"/>
      <c r="Z4" s="2"/>
      <c r="AA4" s="20"/>
      <c r="AB4" s="19"/>
      <c r="AC4" s="19"/>
      <c r="AD4" s="19"/>
      <c r="AE4" s="19"/>
      <c r="AF4" s="19"/>
      <c r="AG4" s="21"/>
      <c r="AH4" s="2"/>
      <c r="AI4" s="2"/>
      <c r="AJ4" s="2"/>
      <c r="AK4" s="2"/>
      <c r="AL4" s="2"/>
      <c r="AM4" s="2"/>
      <c r="AN4" s="2"/>
      <c r="AO4" s="37"/>
      <c r="AP4" s="37"/>
      <c r="AQ4" s="37"/>
      <c r="AR4" s="37"/>
      <c r="AS4" s="37"/>
      <c r="AT4" s="37"/>
      <c r="AU4" s="37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s="13" customFormat="1" ht="38.25" customHeight="1" thickBot="1">
      <c r="A5" s="9">
        <v>1</v>
      </c>
      <c r="B5" s="10" t="s">
        <v>9</v>
      </c>
      <c r="C5" s="11" t="s">
        <v>10</v>
      </c>
      <c r="D5" s="11" t="s">
        <v>11</v>
      </c>
      <c r="E5" s="11">
        <v>1100</v>
      </c>
      <c r="F5" s="11">
        <f>E5*0.85</f>
        <v>935</v>
      </c>
      <c r="G5" s="11" t="s">
        <v>12</v>
      </c>
      <c r="H5" s="11">
        <v>26</v>
      </c>
      <c r="I5" s="11">
        <v>18</v>
      </c>
      <c r="J5" s="11">
        <f aca="true" t="shared" si="0" ref="J5:J11">E5/H5</f>
        <v>42.30769230769231</v>
      </c>
      <c r="K5" s="22"/>
      <c r="L5" s="34">
        <f>AVERAGE(T5,AA5,AH5,AO5,AV5,BC5,BJ5)</f>
        <v>5.5</v>
      </c>
      <c r="M5" s="34">
        <f aca="true" t="shared" si="1" ref="M5:M11">AVERAGE(U5,AB5,AI5,AP5,AW5,BD5,BK5)</f>
        <v>96.66666666666667</v>
      </c>
      <c r="N5" s="34">
        <f aca="true" t="shared" si="2" ref="N5:N11">AVERAGE(V5,AC5,AJ5,AQ5,AX5,BE5,BL5)</f>
        <v>9.833333333333334</v>
      </c>
      <c r="O5" s="34">
        <f aca="true" t="shared" si="3" ref="O5:O11">AVERAGE(W5,AD5,AK5,AR5,AY5,BF5,BM5)</f>
        <v>13</v>
      </c>
      <c r="P5" s="34">
        <f aca="true" t="shared" si="4" ref="P5:P11">AVERAGE(X5,AE5,AL5,AS5,AZ5,BG5,BN5)</f>
        <v>5.333333333333333</v>
      </c>
      <c r="Q5" s="34">
        <f aca="true" t="shared" si="5" ref="Q5:Q11">AVERAGE(Y5,AF5,AM5,AT5,BA5,BH5,BO5)</f>
        <v>7.5</v>
      </c>
      <c r="R5" s="35">
        <f>SUM(M5:Q5)</f>
        <v>132.33333333333331</v>
      </c>
      <c r="S5" s="106">
        <v>2</v>
      </c>
      <c r="T5" s="42">
        <v>6</v>
      </c>
      <c r="U5" s="40">
        <v>100</v>
      </c>
      <c r="V5" s="40">
        <v>8</v>
      </c>
      <c r="W5" s="40">
        <v>13</v>
      </c>
      <c r="X5" s="40">
        <v>0</v>
      </c>
      <c r="Y5" s="40">
        <v>5</v>
      </c>
      <c r="Z5" s="41" t="s">
        <v>106</v>
      </c>
      <c r="AA5" s="43" t="s">
        <v>79</v>
      </c>
      <c r="AB5" s="44" t="s">
        <v>80</v>
      </c>
      <c r="AC5" s="44" t="s">
        <v>78</v>
      </c>
      <c r="AD5" s="44" t="s">
        <v>77</v>
      </c>
      <c r="AE5" s="44" t="s">
        <v>79</v>
      </c>
      <c r="AF5" s="44" t="s">
        <v>81</v>
      </c>
      <c r="AG5" s="45" t="s">
        <v>70</v>
      </c>
      <c r="AH5" s="40">
        <v>5</v>
      </c>
      <c r="AI5" s="40">
        <v>85</v>
      </c>
      <c r="AJ5" s="40">
        <v>9</v>
      </c>
      <c r="AK5" s="40">
        <v>5</v>
      </c>
      <c r="AL5" s="40">
        <v>2</v>
      </c>
      <c r="AM5" s="40">
        <v>5</v>
      </c>
      <c r="AN5" s="40" t="s">
        <v>126</v>
      </c>
      <c r="AO5" s="40">
        <v>5</v>
      </c>
      <c r="AP5" s="40">
        <v>92</v>
      </c>
      <c r="AQ5" s="40">
        <v>6</v>
      </c>
      <c r="AR5" s="40">
        <v>10</v>
      </c>
      <c r="AS5" s="40">
        <v>8</v>
      </c>
      <c r="AT5" s="40">
        <v>10</v>
      </c>
      <c r="AU5" s="40" t="s">
        <v>96</v>
      </c>
      <c r="AV5" s="40">
        <v>5</v>
      </c>
      <c r="AW5" s="46">
        <v>100</v>
      </c>
      <c r="AX5" s="40">
        <v>20</v>
      </c>
      <c r="AY5" s="40">
        <v>10</v>
      </c>
      <c r="AZ5" s="40">
        <v>10</v>
      </c>
      <c r="BA5" s="40">
        <v>10</v>
      </c>
      <c r="BB5" s="40" t="s">
        <v>129</v>
      </c>
      <c r="BC5" s="40">
        <v>6</v>
      </c>
      <c r="BD5" s="40">
        <v>107</v>
      </c>
      <c r="BE5" s="40">
        <v>10</v>
      </c>
      <c r="BF5" s="40">
        <v>20</v>
      </c>
      <c r="BG5" s="40">
        <v>12</v>
      </c>
      <c r="BH5" s="40">
        <v>7</v>
      </c>
      <c r="BI5" s="47"/>
      <c r="BJ5" s="47">
        <v>6</v>
      </c>
      <c r="BK5" s="40">
        <v>96</v>
      </c>
      <c r="BL5" s="40">
        <v>6</v>
      </c>
      <c r="BM5" s="40">
        <v>20</v>
      </c>
      <c r="BN5" s="40">
        <v>0</v>
      </c>
      <c r="BO5" s="40">
        <v>8</v>
      </c>
      <c r="BP5" s="40" t="s">
        <v>150</v>
      </c>
      <c r="BQ5" s="48">
        <v>6</v>
      </c>
      <c r="BR5" s="49">
        <v>96</v>
      </c>
      <c r="BS5" s="49">
        <v>8</v>
      </c>
      <c r="BT5" s="49">
        <v>13</v>
      </c>
      <c r="BU5" s="49">
        <v>10</v>
      </c>
      <c r="BV5" s="49">
        <v>4</v>
      </c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</row>
    <row r="6" spans="1:234" s="16" customFormat="1" ht="35.25" customHeight="1" thickBot="1">
      <c r="A6" s="9">
        <f>A5+1</f>
        <v>2</v>
      </c>
      <c r="B6" s="14" t="s">
        <v>30</v>
      </c>
      <c r="C6" s="15" t="s">
        <v>14</v>
      </c>
      <c r="D6" s="11" t="s">
        <v>15</v>
      </c>
      <c r="E6" s="15">
        <v>890</v>
      </c>
      <c r="F6" s="15">
        <v>300</v>
      </c>
      <c r="G6" s="15" t="s">
        <v>16</v>
      </c>
      <c r="H6" s="15">
        <v>20</v>
      </c>
      <c r="I6" s="15">
        <v>6</v>
      </c>
      <c r="J6" s="11">
        <f t="shared" si="0"/>
        <v>44.5</v>
      </c>
      <c r="K6" s="23"/>
      <c r="L6" s="34">
        <f aca="true" t="shared" si="6" ref="L6:L11">AVERAGE(T6,AA6,AH6,AO6,AV6,BC6,BJ6)</f>
        <v>4.5</v>
      </c>
      <c r="M6" s="34">
        <f t="shared" si="1"/>
        <v>80</v>
      </c>
      <c r="N6" s="34">
        <f t="shared" si="2"/>
        <v>14.4</v>
      </c>
      <c r="O6" s="34">
        <f t="shared" si="3"/>
        <v>13.2</v>
      </c>
      <c r="P6" s="34">
        <f t="shared" si="4"/>
        <v>6</v>
      </c>
      <c r="Q6" s="34">
        <f t="shared" si="5"/>
        <v>5.2</v>
      </c>
      <c r="R6" s="35">
        <f>SUM(M6:Q6)</f>
        <v>118.80000000000001</v>
      </c>
      <c r="S6" s="107"/>
      <c r="T6" s="42">
        <v>5</v>
      </c>
      <c r="U6" s="40">
        <v>80</v>
      </c>
      <c r="V6" s="40">
        <v>10</v>
      </c>
      <c r="W6" s="40">
        <v>13</v>
      </c>
      <c r="X6" s="40">
        <v>2</v>
      </c>
      <c r="Y6" s="40">
        <v>5</v>
      </c>
      <c r="Z6" s="41" t="s">
        <v>115</v>
      </c>
      <c r="AA6" s="50">
        <v>5</v>
      </c>
      <c r="AB6" s="40">
        <v>66</v>
      </c>
      <c r="AC6" s="40">
        <v>14</v>
      </c>
      <c r="AD6" s="40">
        <v>10</v>
      </c>
      <c r="AE6" s="40">
        <v>3</v>
      </c>
      <c r="AF6" s="40">
        <v>10</v>
      </c>
      <c r="AG6" s="51"/>
      <c r="AH6" s="40">
        <v>5</v>
      </c>
      <c r="AI6" s="40">
        <v>61</v>
      </c>
      <c r="AJ6" s="40">
        <v>20</v>
      </c>
      <c r="AK6" s="40">
        <v>15</v>
      </c>
      <c r="AL6" s="40">
        <v>3</v>
      </c>
      <c r="AM6" s="40">
        <v>2</v>
      </c>
      <c r="AN6" s="40" t="s">
        <v>87</v>
      </c>
      <c r="AO6" s="40">
        <v>3</v>
      </c>
      <c r="AP6" s="40">
        <v>75</v>
      </c>
      <c r="AQ6" s="40"/>
      <c r="AR6" s="40"/>
      <c r="AS6" s="40"/>
      <c r="AT6" s="40"/>
      <c r="AU6" s="40" t="s">
        <v>148</v>
      </c>
      <c r="AV6" s="40">
        <v>3</v>
      </c>
      <c r="AW6" s="40">
        <v>93</v>
      </c>
      <c r="AX6" s="40">
        <v>14</v>
      </c>
      <c r="AY6" s="40">
        <v>8</v>
      </c>
      <c r="AZ6" s="40">
        <v>10</v>
      </c>
      <c r="BA6" s="40">
        <v>5</v>
      </c>
      <c r="BB6" s="40" t="s">
        <v>130</v>
      </c>
      <c r="BC6" s="40">
        <v>6</v>
      </c>
      <c r="BD6" s="40">
        <v>105</v>
      </c>
      <c r="BE6" s="40">
        <v>14</v>
      </c>
      <c r="BF6" s="40">
        <v>20</v>
      </c>
      <c r="BG6" s="40">
        <v>12</v>
      </c>
      <c r="BH6" s="40">
        <v>4</v>
      </c>
      <c r="BI6" s="40"/>
      <c r="BJ6" s="44" t="s">
        <v>111</v>
      </c>
      <c r="BK6" s="44" t="s">
        <v>112</v>
      </c>
      <c r="BL6" s="44" t="s">
        <v>110</v>
      </c>
      <c r="BM6" s="44" t="s">
        <v>79</v>
      </c>
      <c r="BN6" s="44" t="s">
        <v>110</v>
      </c>
      <c r="BO6" s="44" t="s">
        <v>113</v>
      </c>
      <c r="BP6" s="44" t="s">
        <v>154</v>
      </c>
      <c r="BQ6" s="48">
        <v>6</v>
      </c>
      <c r="BR6" s="49">
        <v>100</v>
      </c>
      <c r="BS6" s="49">
        <v>15</v>
      </c>
      <c r="BT6" s="49">
        <v>20</v>
      </c>
      <c r="BU6" s="49">
        <v>10</v>
      </c>
      <c r="BV6" s="49">
        <v>6</v>
      </c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</row>
    <row r="7" spans="1:75" s="13" customFormat="1" ht="39" customHeight="1" thickBot="1">
      <c r="A7" s="9">
        <f>A6+1</f>
        <v>3</v>
      </c>
      <c r="B7" s="10" t="s">
        <v>52</v>
      </c>
      <c r="C7" s="11" t="s">
        <v>18</v>
      </c>
      <c r="D7" s="11" t="s">
        <v>42</v>
      </c>
      <c r="E7" s="11">
        <v>3252</v>
      </c>
      <c r="F7" s="11">
        <v>3152</v>
      </c>
      <c r="G7" s="11" t="s">
        <v>19</v>
      </c>
      <c r="H7" s="11">
        <v>41</v>
      </c>
      <c r="I7" s="11">
        <v>4</v>
      </c>
      <c r="J7" s="11">
        <f t="shared" si="0"/>
        <v>79.3170731707317</v>
      </c>
      <c r="K7" s="22">
        <v>6</v>
      </c>
      <c r="L7" s="34">
        <f t="shared" si="6"/>
        <v>6</v>
      </c>
      <c r="M7" s="34">
        <f t="shared" si="1"/>
        <v>104.5</v>
      </c>
      <c r="N7" s="34">
        <f t="shared" si="2"/>
        <v>17.5</v>
      </c>
      <c r="O7" s="34">
        <f t="shared" si="3"/>
        <v>-3.1666666666666665</v>
      </c>
      <c r="P7" s="34">
        <f t="shared" si="4"/>
        <v>10.833333333333334</v>
      </c>
      <c r="Q7" s="34">
        <f t="shared" si="5"/>
        <v>4.5</v>
      </c>
      <c r="R7" s="35">
        <f>SUM(M7:Q7)</f>
        <v>134.16666666666666</v>
      </c>
      <c r="S7" s="106">
        <v>1</v>
      </c>
      <c r="T7" s="42">
        <v>6</v>
      </c>
      <c r="U7" s="40">
        <v>110</v>
      </c>
      <c r="V7" s="40">
        <v>20</v>
      </c>
      <c r="W7" s="40">
        <v>0</v>
      </c>
      <c r="X7" s="40">
        <v>10</v>
      </c>
      <c r="Y7" s="40">
        <v>5</v>
      </c>
      <c r="Z7" s="41" t="s">
        <v>155</v>
      </c>
      <c r="AA7" s="50">
        <v>6</v>
      </c>
      <c r="AB7" s="40">
        <v>111</v>
      </c>
      <c r="AC7" s="40">
        <v>24</v>
      </c>
      <c r="AD7" s="40">
        <v>13</v>
      </c>
      <c r="AE7" s="40">
        <v>13</v>
      </c>
      <c r="AF7" s="40">
        <v>8</v>
      </c>
      <c r="AG7" s="51"/>
      <c r="AH7" s="40">
        <v>6</v>
      </c>
      <c r="AI7" s="40">
        <v>91</v>
      </c>
      <c r="AJ7" s="40">
        <v>24</v>
      </c>
      <c r="AK7" s="40">
        <v>0</v>
      </c>
      <c r="AL7" s="40">
        <v>3</v>
      </c>
      <c r="AM7" s="40">
        <v>2</v>
      </c>
      <c r="AN7" s="40" t="s">
        <v>86</v>
      </c>
      <c r="AO7" s="40" t="s">
        <v>97</v>
      </c>
      <c r="AP7" s="40"/>
      <c r="AQ7" s="40"/>
      <c r="AR7" s="40"/>
      <c r="AS7" s="40"/>
      <c r="AT7" s="40"/>
      <c r="AU7" s="41" t="s">
        <v>144</v>
      </c>
      <c r="AV7" s="40">
        <v>6</v>
      </c>
      <c r="AW7" s="40">
        <v>115</v>
      </c>
      <c r="AX7" s="40">
        <v>24</v>
      </c>
      <c r="AY7" s="40">
        <v>0</v>
      </c>
      <c r="AZ7" s="40">
        <v>20</v>
      </c>
      <c r="BA7" s="40">
        <v>4</v>
      </c>
      <c r="BB7" s="40" t="s">
        <v>131</v>
      </c>
      <c r="BC7" s="40">
        <v>6</v>
      </c>
      <c r="BD7" s="40">
        <v>90</v>
      </c>
      <c r="BE7" s="40">
        <v>5</v>
      </c>
      <c r="BF7" s="40">
        <v>-26</v>
      </c>
      <c r="BG7" s="40">
        <v>7</v>
      </c>
      <c r="BH7" s="40">
        <v>3</v>
      </c>
      <c r="BI7" s="40" t="s">
        <v>140</v>
      </c>
      <c r="BJ7" s="40">
        <v>6</v>
      </c>
      <c r="BK7" s="40">
        <v>110</v>
      </c>
      <c r="BL7" s="40">
        <v>8</v>
      </c>
      <c r="BM7" s="40">
        <v>-6</v>
      </c>
      <c r="BN7" s="40">
        <v>12</v>
      </c>
      <c r="BO7" s="40">
        <v>5</v>
      </c>
      <c r="BP7" s="40" t="s">
        <v>151</v>
      </c>
      <c r="BQ7" s="44" t="s">
        <v>81</v>
      </c>
      <c r="BR7" s="44" t="s">
        <v>117</v>
      </c>
      <c r="BS7" s="44" t="s">
        <v>118</v>
      </c>
      <c r="BT7" s="44" t="s">
        <v>109</v>
      </c>
      <c r="BU7" s="44" t="s">
        <v>119</v>
      </c>
      <c r="BV7" s="44" t="s">
        <v>111</v>
      </c>
      <c r="BW7" s="44"/>
    </row>
    <row r="8" spans="1:74" s="13" customFormat="1" ht="36.75" customHeight="1" thickBot="1">
      <c r="A8" s="9">
        <f>A7+1</f>
        <v>4</v>
      </c>
      <c r="B8" s="10" t="s">
        <v>23</v>
      </c>
      <c r="C8" s="11" t="s">
        <v>41</v>
      </c>
      <c r="D8" s="11" t="s">
        <v>11</v>
      </c>
      <c r="E8" s="11">
        <v>1005</v>
      </c>
      <c r="F8" s="11">
        <f>1005-275</f>
        <v>730</v>
      </c>
      <c r="G8" s="11" t="s">
        <v>24</v>
      </c>
      <c r="H8" s="11">
        <v>14</v>
      </c>
      <c r="I8" s="11">
        <v>5</v>
      </c>
      <c r="J8" s="11">
        <f>E8/H8</f>
        <v>71.78571428571429</v>
      </c>
      <c r="K8" s="24" t="s">
        <v>62</v>
      </c>
      <c r="L8" s="34">
        <f aca="true" t="shared" si="7" ref="L8:Q9">AVERAGE(T8,AA8,AH8,AO8,AV8,BC8,BJ8)</f>
        <v>5.666666666666667</v>
      </c>
      <c r="M8" s="34">
        <f t="shared" si="7"/>
        <v>89.83333333333333</v>
      </c>
      <c r="N8" s="34">
        <f t="shared" si="7"/>
        <v>6.833333333333333</v>
      </c>
      <c r="O8" s="34">
        <f t="shared" si="7"/>
        <v>10.833333333333334</v>
      </c>
      <c r="P8" s="34">
        <f t="shared" si="7"/>
        <v>7.166666666666667</v>
      </c>
      <c r="Q8" s="34">
        <f t="shared" si="7"/>
        <v>6.166666666666667</v>
      </c>
      <c r="R8" s="35">
        <f>SUM(M8:Q8)</f>
        <v>120.83333333333333</v>
      </c>
      <c r="S8" s="106"/>
      <c r="T8" s="42">
        <v>6</v>
      </c>
      <c r="U8" s="40">
        <v>100</v>
      </c>
      <c r="V8" s="40">
        <v>8</v>
      </c>
      <c r="W8" s="40">
        <v>13</v>
      </c>
      <c r="X8" s="40">
        <v>3</v>
      </c>
      <c r="Y8" s="40">
        <v>8</v>
      </c>
      <c r="Z8" s="41" t="s">
        <v>85</v>
      </c>
      <c r="AA8" s="50">
        <v>6</v>
      </c>
      <c r="AB8" s="40">
        <v>90</v>
      </c>
      <c r="AC8" s="40">
        <v>4</v>
      </c>
      <c r="AD8" s="40">
        <v>11</v>
      </c>
      <c r="AE8" s="40">
        <v>3</v>
      </c>
      <c r="AF8" s="40">
        <v>4</v>
      </c>
      <c r="AG8" s="51"/>
      <c r="AH8" s="40">
        <v>5</v>
      </c>
      <c r="AI8" s="40">
        <v>63</v>
      </c>
      <c r="AJ8" s="40">
        <v>10</v>
      </c>
      <c r="AK8" s="40">
        <v>18</v>
      </c>
      <c r="AL8" s="40">
        <v>3</v>
      </c>
      <c r="AM8" s="40">
        <v>9</v>
      </c>
      <c r="AN8" s="40" t="s">
        <v>88</v>
      </c>
      <c r="AO8" s="40">
        <v>6</v>
      </c>
      <c r="AP8" s="40">
        <v>96</v>
      </c>
      <c r="AQ8" s="40">
        <v>0</v>
      </c>
      <c r="AR8" s="40">
        <v>5</v>
      </c>
      <c r="AS8" s="40">
        <v>12</v>
      </c>
      <c r="AT8" s="40">
        <v>3</v>
      </c>
      <c r="AU8" s="40" t="s">
        <v>99</v>
      </c>
      <c r="AV8" s="40">
        <v>5</v>
      </c>
      <c r="AW8" s="40">
        <v>100</v>
      </c>
      <c r="AX8" s="40">
        <v>14</v>
      </c>
      <c r="AY8" s="40">
        <v>8</v>
      </c>
      <c r="AZ8" s="40">
        <v>10</v>
      </c>
      <c r="BA8" s="40">
        <v>8</v>
      </c>
      <c r="BB8" s="40" t="s">
        <v>133</v>
      </c>
      <c r="BC8" s="44" t="s">
        <v>81</v>
      </c>
      <c r="BD8" s="44" t="s">
        <v>141</v>
      </c>
      <c r="BE8" s="44" t="s">
        <v>84</v>
      </c>
      <c r="BF8" s="44" t="s">
        <v>142</v>
      </c>
      <c r="BG8" s="44" t="s">
        <v>119</v>
      </c>
      <c r="BH8" s="44" t="s">
        <v>109</v>
      </c>
      <c r="BI8" s="44"/>
      <c r="BJ8" s="40">
        <v>6</v>
      </c>
      <c r="BK8" s="40">
        <v>90</v>
      </c>
      <c r="BL8" s="40">
        <v>5</v>
      </c>
      <c r="BM8" s="40">
        <v>10</v>
      </c>
      <c r="BN8" s="40">
        <v>12</v>
      </c>
      <c r="BO8" s="40">
        <v>5</v>
      </c>
      <c r="BP8" s="40"/>
      <c r="BQ8" s="52">
        <v>6</v>
      </c>
      <c r="BR8" s="52">
        <v>96</v>
      </c>
      <c r="BS8" s="52">
        <v>8</v>
      </c>
      <c r="BT8" s="52">
        <v>13</v>
      </c>
      <c r="BU8" s="52">
        <v>4</v>
      </c>
      <c r="BV8" s="52">
        <v>5</v>
      </c>
    </row>
    <row r="9" spans="1:74" s="13" customFormat="1" ht="34.5" customHeight="1" thickBot="1">
      <c r="A9" s="9">
        <f>A8+1</f>
        <v>5</v>
      </c>
      <c r="B9" s="17" t="s">
        <v>27</v>
      </c>
      <c r="C9" s="11" t="s">
        <v>10</v>
      </c>
      <c r="D9" s="11" t="s">
        <v>43</v>
      </c>
      <c r="E9" s="11">
        <v>1056</v>
      </c>
      <c r="F9" s="11">
        <v>800</v>
      </c>
      <c r="G9" s="11" t="s">
        <v>38</v>
      </c>
      <c r="H9" s="11">
        <v>20</v>
      </c>
      <c r="I9" s="11">
        <v>5</v>
      </c>
      <c r="J9" s="11">
        <f>E9/H9</f>
        <v>52.8</v>
      </c>
      <c r="K9" s="25">
        <v>5</v>
      </c>
      <c r="L9" s="34">
        <f t="shared" si="7"/>
        <v>5</v>
      </c>
      <c r="M9" s="34">
        <f t="shared" si="7"/>
        <v>75.33333333333333</v>
      </c>
      <c r="N9" s="34">
        <f t="shared" si="7"/>
        <v>17.166666666666668</v>
      </c>
      <c r="O9" s="34">
        <f t="shared" si="7"/>
        <v>12.666666666666666</v>
      </c>
      <c r="P9" s="34">
        <f t="shared" si="7"/>
        <v>8.5</v>
      </c>
      <c r="Q9" s="34">
        <f t="shared" si="7"/>
        <v>8.333333333333334</v>
      </c>
      <c r="R9" s="35">
        <f>SUM(M9:Q9)</f>
        <v>122</v>
      </c>
      <c r="S9" s="106"/>
      <c r="T9" s="53" t="s">
        <v>79</v>
      </c>
      <c r="U9" s="44" t="s">
        <v>82</v>
      </c>
      <c r="V9" s="44" t="s">
        <v>83</v>
      </c>
      <c r="W9" s="44" t="s">
        <v>84</v>
      </c>
      <c r="X9" s="44" t="s">
        <v>79</v>
      </c>
      <c r="Y9" s="44" t="s">
        <v>78</v>
      </c>
      <c r="Z9" s="41" t="s">
        <v>124</v>
      </c>
      <c r="AA9" s="50">
        <v>5</v>
      </c>
      <c r="AB9" s="40">
        <v>65</v>
      </c>
      <c r="AC9" s="40">
        <v>15</v>
      </c>
      <c r="AD9" s="40">
        <v>20</v>
      </c>
      <c r="AE9" s="40">
        <v>3</v>
      </c>
      <c r="AF9" s="40">
        <v>10</v>
      </c>
      <c r="AG9" s="51"/>
      <c r="AH9" s="40">
        <v>5</v>
      </c>
      <c r="AI9" s="40">
        <v>62</v>
      </c>
      <c r="AJ9" s="40">
        <v>20</v>
      </c>
      <c r="AK9" s="40">
        <v>15</v>
      </c>
      <c r="AL9" s="40">
        <v>2</v>
      </c>
      <c r="AM9" s="40">
        <v>8</v>
      </c>
      <c r="AN9" s="40" t="s">
        <v>95</v>
      </c>
      <c r="AO9" s="40">
        <v>5</v>
      </c>
      <c r="AP9" s="40">
        <v>92</v>
      </c>
      <c r="AQ9" s="40">
        <v>20</v>
      </c>
      <c r="AR9" s="40">
        <v>0</v>
      </c>
      <c r="AS9" s="40">
        <v>20</v>
      </c>
      <c r="AT9" s="40">
        <v>5</v>
      </c>
      <c r="AU9" s="40" t="s">
        <v>103</v>
      </c>
      <c r="AV9" s="40">
        <v>5</v>
      </c>
      <c r="AW9" s="40">
        <v>95</v>
      </c>
      <c r="AX9" s="40">
        <v>20</v>
      </c>
      <c r="AY9" s="40">
        <v>12</v>
      </c>
      <c r="AZ9" s="40">
        <v>8</v>
      </c>
      <c r="BA9" s="40">
        <v>10</v>
      </c>
      <c r="BB9" s="40" t="s">
        <v>137</v>
      </c>
      <c r="BC9" s="40">
        <v>5</v>
      </c>
      <c r="BD9" s="40">
        <v>75</v>
      </c>
      <c r="BE9" s="40">
        <v>20</v>
      </c>
      <c r="BF9" s="40">
        <v>19</v>
      </c>
      <c r="BG9" s="40">
        <v>9</v>
      </c>
      <c r="BH9" s="40">
        <v>9</v>
      </c>
      <c r="BI9" s="40"/>
      <c r="BJ9" s="52">
        <v>5</v>
      </c>
      <c r="BK9" s="52">
        <v>63</v>
      </c>
      <c r="BL9" s="52">
        <v>8</v>
      </c>
      <c r="BM9" s="52">
        <v>10</v>
      </c>
      <c r="BN9" s="52">
        <v>9</v>
      </c>
      <c r="BO9" s="52">
        <v>8</v>
      </c>
      <c r="BP9" s="40"/>
      <c r="BQ9" s="52">
        <v>5</v>
      </c>
      <c r="BR9" s="52">
        <v>65</v>
      </c>
      <c r="BS9" s="52">
        <v>16</v>
      </c>
      <c r="BT9" s="52">
        <v>14</v>
      </c>
      <c r="BU9" s="52">
        <v>4</v>
      </c>
      <c r="BV9" s="52">
        <v>4</v>
      </c>
    </row>
    <row r="10" spans="2:19" ht="13.5" thickBot="1">
      <c r="B10" s="90" t="s">
        <v>153</v>
      </c>
      <c r="C10" s="90"/>
      <c r="D10" s="91"/>
      <c r="S10" s="108"/>
    </row>
    <row r="11" spans="1:74" s="13" customFormat="1" ht="36" customHeight="1" thickBot="1">
      <c r="A11" s="9">
        <v>1</v>
      </c>
      <c r="B11" s="17" t="s">
        <v>27</v>
      </c>
      <c r="C11" s="11" t="s">
        <v>10</v>
      </c>
      <c r="D11" s="11" t="s">
        <v>28</v>
      </c>
      <c r="E11" s="11">
        <v>642</v>
      </c>
      <c r="F11" s="11">
        <f>642-65</f>
        <v>577</v>
      </c>
      <c r="G11" s="11" t="s">
        <v>29</v>
      </c>
      <c r="H11" s="11">
        <v>14</v>
      </c>
      <c r="I11" s="11">
        <v>2</v>
      </c>
      <c r="J11" s="11">
        <f t="shared" si="0"/>
        <v>45.857142857142854</v>
      </c>
      <c r="K11" s="25">
        <v>4</v>
      </c>
      <c r="L11" s="34">
        <f t="shared" si="6"/>
        <v>4</v>
      </c>
      <c r="M11" s="34">
        <f t="shared" si="1"/>
        <v>45.833333333333336</v>
      </c>
      <c r="N11" s="34">
        <f t="shared" si="2"/>
        <v>12.666666666666666</v>
      </c>
      <c r="O11" s="34">
        <f t="shared" si="3"/>
        <v>7.5</v>
      </c>
      <c r="P11" s="34">
        <f t="shared" si="4"/>
        <v>5.166666666666667</v>
      </c>
      <c r="Q11" s="34">
        <f t="shared" si="5"/>
        <v>8.833333333333334</v>
      </c>
      <c r="R11" s="35">
        <f aca="true" t="shared" si="8" ref="R11:R16">SUM(M11:Q11)</f>
        <v>80</v>
      </c>
      <c r="S11" s="106">
        <v>1</v>
      </c>
      <c r="T11" s="53" t="s">
        <v>75</v>
      </c>
      <c r="U11" s="44" t="s">
        <v>76</v>
      </c>
      <c r="V11" s="44" t="s">
        <v>77</v>
      </c>
      <c r="W11" s="44" t="s">
        <v>78</v>
      </c>
      <c r="X11" s="44" t="s">
        <v>79</v>
      </c>
      <c r="Y11" s="44" t="s">
        <v>78</v>
      </c>
      <c r="Z11" s="41"/>
      <c r="AA11" s="50">
        <v>4</v>
      </c>
      <c r="AB11" s="40">
        <v>41</v>
      </c>
      <c r="AC11" s="40">
        <v>16</v>
      </c>
      <c r="AD11" s="40">
        <v>8</v>
      </c>
      <c r="AE11" s="40">
        <v>2</v>
      </c>
      <c r="AF11" s="40">
        <v>10</v>
      </c>
      <c r="AG11" s="51"/>
      <c r="AH11" s="40">
        <v>4</v>
      </c>
      <c r="AI11" s="40">
        <v>38</v>
      </c>
      <c r="AJ11" s="40">
        <v>16</v>
      </c>
      <c r="AK11" s="40">
        <v>9</v>
      </c>
      <c r="AL11" s="40">
        <v>3</v>
      </c>
      <c r="AM11" s="40">
        <v>8</v>
      </c>
      <c r="AN11" s="40" t="s">
        <v>89</v>
      </c>
      <c r="AO11" s="40">
        <v>4</v>
      </c>
      <c r="AP11" s="40">
        <v>62</v>
      </c>
      <c r="AQ11" s="40">
        <v>4</v>
      </c>
      <c r="AR11" s="40">
        <v>0</v>
      </c>
      <c r="AS11" s="40">
        <v>8</v>
      </c>
      <c r="AT11" s="40">
        <v>10</v>
      </c>
      <c r="AU11" s="40" t="s">
        <v>100</v>
      </c>
      <c r="AV11" s="40">
        <v>4</v>
      </c>
      <c r="AW11" s="40">
        <v>45</v>
      </c>
      <c r="AX11" s="40">
        <v>16</v>
      </c>
      <c r="AY11" s="40">
        <v>8</v>
      </c>
      <c r="AZ11" s="40">
        <v>2</v>
      </c>
      <c r="BA11" s="40">
        <v>9</v>
      </c>
      <c r="BB11" s="40" t="s">
        <v>134</v>
      </c>
      <c r="BC11" s="40">
        <v>4</v>
      </c>
      <c r="BD11" s="40">
        <v>49</v>
      </c>
      <c r="BE11" s="40">
        <v>16</v>
      </c>
      <c r="BF11" s="40">
        <v>12</v>
      </c>
      <c r="BG11" s="40">
        <v>8</v>
      </c>
      <c r="BH11" s="40">
        <v>8</v>
      </c>
      <c r="BI11" s="40"/>
      <c r="BJ11" s="40">
        <v>4</v>
      </c>
      <c r="BK11" s="40">
        <v>40</v>
      </c>
      <c r="BL11" s="40">
        <v>8</v>
      </c>
      <c r="BM11" s="40">
        <v>8</v>
      </c>
      <c r="BN11" s="40">
        <v>8</v>
      </c>
      <c r="BO11" s="40">
        <v>8</v>
      </c>
      <c r="BP11" s="40"/>
      <c r="BQ11" s="52">
        <v>5</v>
      </c>
      <c r="BR11" s="52">
        <v>65</v>
      </c>
      <c r="BS11" s="52">
        <v>18</v>
      </c>
      <c r="BT11" s="52">
        <v>10</v>
      </c>
      <c r="BU11" s="52">
        <v>4</v>
      </c>
      <c r="BV11" s="52">
        <v>8</v>
      </c>
    </row>
    <row r="12" spans="1:74" s="13" customFormat="1" ht="36" customHeight="1" thickBot="1">
      <c r="A12" s="9">
        <v>2</v>
      </c>
      <c r="B12" s="17" t="s">
        <v>25</v>
      </c>
      <c r="C12" s="11" t="s">
        <v>10</v>
      </c>
      <c r="D12" s="11" t="s">
        <v>44</v>
      </c>
      <c r="E12" s="11">
        <v>717</v>
      </c>
      <c r="F12" s="11">
        <f>717-175</f>
        <v>542</v>
      </c>
      <c r="G12" s="11" t="s">
        <v>26</v>
      </c>
      <c r="H12" s="11">
        <v>17</v>
      </c>
      <c r="I12" s="11">
        <v>2</v>
      </c>
      <c r="J12" s="11">
        <f>E12/H12</f>
        <v>42.1764705882353</v>
      </c>
      <c r="K12" s="25"/>
      <c r="L12" s="34">
        <f aca="true" t="shared" si="9" ref="L12:Q16">AVERAGE(T12,AA12,AH12,AO12,AV12,BC12,BJ12)</f>
        <v>3.6666666666666665</v>
      </c>
      <c r="M12" s="34">
        <f t="shared" si="9"/>
        <v>36.833333333333336</v>
      </c>
      <c r="N12" s="34">
        <f t="shared" si="9"/>
        <v>3</v>
      </c>
      <c r="O12" s="34">
        <f t="shared" si="9"/>
        <v>4.666666666666667</v>
      </c>
      <c r="P12" s="34">
        <f t="shared" si="9"/>
        <v>3</v>
      </c>
      <c r="Q12" s="34">
        <f t="shared" si="9"/>
        <v>3.8333333333333335</v>
      </c>
      <c r="R12" s="35">
        <f t="shared" si="8"/>
        <v>51.333333333333336</v>
      </c>
      <c r="S12" s="106">
        <v>3</v>
      </c>
      <c r="T12" s="42">
        <v>4</v>
      </c>
      <c r="U12" s="40">
        <v>40</v>
      </c>
      <c r="V12" s="40">
        <v>4</v>
      </c>
      <c r="W12" s="40">
        <v>8</v>
      </c>
      <c r="X12" s="40">
        <v>4</v>
      </c>
      <c r="Y12" s="40">
        <v>4</v>
      </c>
      <c r="Z12" s="41" t="s">
        <v>66</v>
      </c>
      <c r="AA12" s="50">
        <v>4</v>
      </c>
      <c r="AB12" s="40">
        <v>35</v>
      </c>
      <c r="AC12" s="40">
        <v>4</v>
      </c>
      <c r="AD12" s="40">
        <v>4</v>
      </c>
      <c r="AE12" s="40">
        <v>2</v>
      </c>
      <c r="AF12" s="40">
        <v>4</v>
      </c>
      <c r="AG12" s="51"/>
      <c r="AH12" s="40">
        <v>3</v>
      </c>
      <c r="AI12" s="40">
        <v>45</v>
      </c>
      <c r="AJ12" s="40">
        <v>8</v>
      </c>
      <c r="AK12" s="40">
        <v>5</v>
      </c>
      <c r="AL12" s="40">
        <v>5</v>
      </c>
      <c r="AM12" s="40">
        <v>4</v>
      </c>
      <c r="AN12" s="40" t="s">
        <v>94</v>
      </c>
      <c r="AO12" s="40">
        <v>5</v>
      </c>
      <c r="AP12" s="40">
        <v>62</v>
      </c>
      <c r="AQ12" s="40">
        <v>0</v>
      </c>
      <c r="AR12" s="40">
        <v>5</v>
      </c>
      <c r="AS12" s="40">
        <v>3</v>
      </c>
      <c r="AT12" s="40">
        <v>4</v>
      </c>
      <c r="AU12" s="40" t="s">
        <v>104</v>
      </c>
      <c r="AV12" s="44" t="s">
        <v>75</v>
      </c>
      <c r="AW12" s="44" t="s">
        <v>108</v>
      </c>
      <c r="AX12" s="44" t="s">
        <v>109</v>
      </c>
      <c r="AY12" s="44" t="s">
        <v>78</v>
      </c>
      <c r="AZ12" s="44" t="s">
        <v>110</v>
      </c>
      <c r="BA12" s="44" t="s">
        <v>110</v>
      </c>
      <c r="BB12" s="44"/>
      <c r="BC12" s="40">
        <v>3</v>
      </c>
      <c r="BD12" s="40">
        <v>21</v>
      </c>
      <c r="BE12" s="40">
        <v>2</v>
      </c>
      <c r="BF12" s="40">
        <v>5</v>
      </c>
      <c r="BG12" s="40">
        <v>1</v>
      </c>
      <c r="BH12" s="40">
        <v>4</v>
      </c>
      <c r="BI12" s="40"/>
      <c r="BJ12" s="52">
        <v>3</v>
      </c>
      <c r="BK12" s="52">
        <v>18</v>
      </c>
      <c r="BL12" s="52">
        <v>0</v>
      </c>
      <c r="BM12" s="52">
        <v>1</v>
      </c>
      <c r="BN12" s="52">
        <v>3</v>
      </c>
      <c r="BO12" s="52">
        <v>3</v>
      </c>
      <c r="BP12" s="40"/>
      <c r="BQ12" s="52">
        <v>6</v>
      </c>
      <c r="BR12" s="52">
        <v>90</v>
      </c>
      <c r="BS12" s="52">
        <v>0</v>
      </c>
      <c r="BT12" s="52">
        <v>13</v>
      </c>
      <c r="BU12" s="52">
        <v>4</v>
      </c>
      <c r="BV12" s="52">
        <v>2</v>
      </c>
    </row>
    <row r="13" spans="1:74" s="13" customFormat="1" ht="39.75" customHeight="1" thickBot="1">
      <c r="A13" s="9">
        <f>A12+1</f>
        <v>3</v>
      </c>
      <c r="B13" s="17" t="s">
        <v>39</v>
      </c>
      <c r="C13" s="11" t="s">
        <v>10</v>
      </c>
      <c r="D13" s="11" t="s">
        <v>68</v>
      </c>
      <c r="E13" s="11">
        <v>2300</v>
      </c>
      <c r="F13" s="11" t="s">
        <v>50</v>
      </c>
      <c r="G13" s="11" t="s">
        <v>40</v>
      </c>
      <c r="H13" s="11">
        <v>30</v>
      </c>
      <c r="I13" s="11">
        <v>1</v>
      </c>
      <c r="J13" s="11">
        <f>E13/H13</f>
        <v>76.66666666666667</v>
      </c>
      <c r="K13" s="25">
        <v>3</v>
      </c>
      <c r="L13" s="34">
        <f t="shared" si="9"/>
        <v>3.5714285714285716</v>
      </c>
      <c r="M13" s="34">
        <f t="shared" si="9"/>
        <v>44.42857142857143</v>
      </c>
      <c r="N13" s="34">
        <f t="shared" si="9"/>
        <v>8.285714285714286</v>
      </c>
      <c r="O13" s="34">
        <f t="shared" si="9"/>
        <v>7</v>
      </c>
      <c r="P13" s="34">
        <f t="shared" si="9"/>
        <v>6.857142857142857</v>
      </c>
      <c r="Q13" s="34">
        <f t="shared" si="9"/>
        <v>6.142857142857143</v>
      </c>
      <c r="R13" s="35">
        <f t="shared" si="8"/>
        <v>72.71428571428571</v>
      </c>
      <c r="S13" s="109">
        <v>2</v>
      </c>
      <c r="T13" s="42">
        <v>4</v>
      </c>
      <c r="U13" s="40">
        <v>40</v>
      </c>
      <c r="V13" s="40">
        <v>6</v>
      </c>
      <c r="W13" s="40">
        <v>5</v>
      </c>
      <c r="X13" s="40">
        <v>4</v>
      </c>
      <c r="Y13" s="40">
        <v>5</v>
      </c>
      <c r="Z13" s="41" t="s">
        <v>67</v>
      </c>
      <c r="AA13" s="50">
        <v>3</v>
      </c>
      <c r="AB13" s="40">
        <v>21</v>
      </c>
      <c r="AC13" s="40">
        <v>2</v>
      </c>
      <c r="AD13" s="40">
        <v>6</v>
      </c>
      <c r="AE13" s="40">
        <v>1</v>
      </c>
      <c r="AF13" s="40">
        <v>6</v>
      </c>
      <c r="AG13" s="51"/>
      <c r="AH13" s="40">
        <v>4</v>
      </c>
      <c r="AI13" s="40">
        <v>40</v>
      </c>
      <c r="AJ13" s="40">
        <v>7</v>
      </c>
      <c r="AK13" s="40">
        <v>10</v>
      </c>
      <c r="AL13" s="40">
        <v>3</v>
      </c>
      <c r="AM13" s="40">
        <v>5</v>
      </c>
      <c r="AN13" s="40" t="s">
        <v>92</v>
      </c>
      <c r="AO13" s="40">
        <v>4</v>
      </c>
      <c r="AP13" s="40">
        <v>96</v>
      </c>
      <c r="AQ13" s="40">
        <v>15</v>
      </c>
      <c r="AR13" s="40">
        <v>8</v>
      </c>
      <c r="AS13" s="40">
        <v>15</v>
      </c>
      <c r="AT13" s="40">
        <v>10</v>
      </c>
      <c r="AU13" s="40" t="s">
        <v>147</v>
      </c>
      <c r="AV13" s="40">
        <v>3</v>
      </c>
      <c r="AW13" s="40">
        <v>33</v>
      </c>
      <c r="AX13" s="40">
        <v>12</v>
      </c>
      <c r="AY13" s="40">
        <v>6</v>
      </c>
      <c r="AZ13" s="40">
        <v>8</v>
      </c>
      <c r="BA13" s="40">
        <v>4</v>
      </c>
      <c r="BB13" s="40" t="s">
        <v>138</v>
      </c>
      <c r="BC13" s="40">
        <v>4</v>
      </c>
      <c r="BD13" s="40">
        <v>56</v>
      </c>
      <c r="BE13" s="40">
        <v>14</v>
      </c>
      <c r="BF13" s="40">
        <v>8</v>
      </c>
      <c r="BG13" s="40">
        <v>12</v>
      </c>
      <c r="BH13" s="40">
        <v>7</v>
      </c>
      <c r="BI13" s="40"/>
      <c r="BJ13" s="52">
        <v>3</v>
      </c>
      <c r="BK13" s="52">
        <v>25</v>
      </c>
      <c r="BL13" s="52">
        <v>2</v>
      </c>
      <c r="BM13" s="52">
        <v>6</v>
      </c>
      <c r="BN13" s="52">
        <v>5</v>
      </c>
      <c r="BO13" s="52">
        <v>6</v>
      </c>
      <c r="BP13" s="40"/>
      <c r="BQ13" s="52">
        <v>6</v>
      </c>
      <c r="BR13" s="52">
        <v>96</v>
      </c>
      <c r="BS13" s="52">
        <v>15</v>
      </c>
      <c r="BT13" s="52">
        <v>13</v>
      </c>
      <c r="BU13" s="52">
        <v>12</v>
      </c>
      <c r="BV13" s="52">
        <v>10</v>
      </c>
    </row>
    <row r="14" spans="1:74" s="13" customFormat="1" ht="29.25" customHeight="1" thickBot="1">
      <c r="A14" s="9">
        <f>A7+1</f>
        <v>4</v>
      </c>
      <c r="B14" s="10" t="s">
        <v>20</v>
      </c>
      <c r="C14" s="11" t="s">
        <v>10</v>
      </c>
      <c r="D14" s="11" t="s">
        <v>21</v>
      </c>
      <c r="E14" s="11">
        <v>566</v>
      </c>
      <c r="F14" s="11" t="s">
        <v>51</v>
      </c>
      <c r="G14" s="11" t="s">
        <v>22</v>
      </c>
      <c r="H14" s="11">
        <v>24</v>
      </c>
      <c r="I14" s="11">
        <v>4</v>
      </c>
      <c r="J14" s="11">
        <f>E14/H14</f>
        <v>23.583333333333332</v>
      </c>
      <c r="K14" s="24"/>
      <c r="L14" s="34">
        <f t="shared" si="9"/>
        <v>3</v>
      </c>
      <c r="M14" s="34">
        <f t="shared" si="9"/>
        <v>23.5</v>
      </c>
      <c r="N14" s="34">
        <f t="shared" si="9"/>
        <v>2.3333333333333335</v>
      </c>
      <c r="O14" s="34">
        <f t="shared" si="9"/>
        <v>5.833333333333333</v>
      </c>
      <c r="P14" s="34">
        <f t="shared" si="9"/>
        <v>1.3333333333333333</v>
      </c>
      <c r="Q14" s="34">
        <f t="shared" si="9"/>
        <v>5.666666666666667</v>
      </c>
      <c r="R14" s="35">
        <f t="shared" si="8"/>
        <v>38.666666666666664</v>
      </c>
      <c r="S14" s="106"/>
      <c r="T14" s="42">
        <v>3</v>
      </c>
      <c r="U14" s="40">
        <v>20</v>
      </c>
      <c r="V14" s="40">
        <v>0</v>
      </c>
      <c r="W14" s="40">
        <v>6</v>
      </c>
      <c r="X14" s="40">
        <v>0</v>
      </c>
      <c r="Y14" s="40">
        <v>7</v>
      </c>
      <c r="Z14" s="41" t="s">
        <v>65</v>
      </c>
      <c r="AA14" s="50">
        <v>3</v>
      </c>
      <c r="AB14" s="40">
        <v>19</v>
      </c>
      <c r="AC14" s="40">
        <v>1</v>
      </c>
      <c r="AD14" s="40">
        <v>6</v>
      </c>
      <c r="AE14" s="40">
        <v>1</v>
      </c>
      <c r="AF14" s="40">
        <v>4</v>
      </c>
      <c r="AG14" s="51"/>
      <c r="AH14" s="40">
        <v>3</v>
      </c>
      <c r="AI14" s="40">
        <v>25</v>
      </c>
      <c r="AJ14" s="40">
        <v>3</v>
      </c>
      <c r="AK14" s="40">
        <v>6</v>
      </c>
      <c r="AL14" s="40">
        <v>5</v>
      </c>
      <c r="AM14" s="40">
        <v>9</v>
      </c>
      <c r="AN14" s="40" t="s">
        <v>93</v>
      </c>
      <c r="AO14" s="40" t="s">
        <v>97</v>
      </c>
      <c r="AP14" s="40"/>
      <c r="AQ14" s="40"/>
      <c r="AR14" s="40"/>
      <c r="AS14" s="40"/>
      <c r="AT14" s="40"/>
      <c r="AU14" s="40" t="s">
        <v>98</v>
      </c>
      <c r="AV14" s="40">
        <v>2</v>
      </c>
      <c r="AW14" s="40">
        <v>20</v>
      </c>
      <c r="AX14" s="40">
        <v>7</v>
      </c>
      <c r="AY14" s="40">
        <v>6</v>
      </c>
      <c r="AZ14" s="40">
        <v>2</v>
      </c>
      <c r="BA14" s="40">
        <v>6</v>
      </c>
      <c r="BB14" s="40" t="s">
        <v>132</v>
      </c>
      <c r="BC14" s="40">
        <v>3</v>
      </c>
      <c r="BD14" s="40">
        <v>21</v>
      </c>
      <c r="BE14" s="40">
        <v>0</v>
      </c>
      <c r="BF14" s="40">
        <v>5</v>
      </c>
      <c r="BG14" s="40">
        <v>1</v>
      </c>
      <c r="BH14" s="40">
        <v>3</v>
      </c>
      <c r="BI14" s="40"/>
      <c r="BJ14" s="40">
        <v>4</v>
      </c>
      <c r="BK14" s="40">
        <v>36</v>
      </c>
      <c r="BL14" s="40">
        <v>3</v>
      </c>
      <c r="BM14" s="40">
        <v>6</v>
      </c>
      <c r="BN14" s="40">
        <v>-1</v>
      </c>
      <c r="BO14" s="40">
        <v>5</v>
      </c>
      <c r="BP14" s="40"/>
      <c r="BQ14" s="52">
        <v>5</v>
      </c>
      <c r="BR14" s="52">
        <v>65</v>
      </c>
      <c r="BS14" s="52">
        <v>5</v>
      </c>
      <c r="BT14" s="52">
        <v>13</v>
      </c>
      <c r="BU14" s="52">
        <v>4</v>
      </c>
      <c r="BV14" s="52">
        <v>4</v>
      </c>
    </row>
    <row r="15" spans="1:74" s="13" customFormat="1" ht="27.75" customHeight="1" thickBot="1">
      <c r="A15" s="9">
        <v>5</v>
      </c>
      <c r="B15" s="17" t="s">
        <v>31</v>
      </c>
      <c r="C15" s="11" t="s">
        <v>10</v>
      </c>
      <c r="D15" s="11" t="s">
        <v>28</v>
      </c>
      <c r="E15" s="11">
        <v>358</v>
      </c>
      <c r="F15" s="11">
        <f>358-70</f>
        <v>288</v>
      </c>
      <c r="G15" s="11" t="s">
        <v>32</v>
      </c>
      <c r="H15" s="11">
        <v>10</v>
      </c>
      <c r="I15" s="11">
        <v>5</v>
      </c>
      <c r="J15" s="11">
        <f>E15/H15</f>
        <v>35.8</v>
      </c>
      <c r="K15" s="25"/>
      <c r="L15" s="34">
        <f t="shared" si="9"/>
        <v>3</v>
      </c>
      <c r="M15" s="34">
        <f t="shared" si="9"/>
        <v>25.428571428571427</v>
      </c>
      <c r="N15" s="34">
        <f t="shared" si="9"/>
        <v>4.666666666666667</v>
      </c>
      <c r="O15" s="34">
        <f t="shared" si="9"/>
        <v>5.166666666666667</v>
      </c>
      <c r="P15" s="34">
        <f t="shared" si="9"/>
        <v>1.6666666666666667</v>
      </c>
      <c r="Q15" s="34">
        <f t="shared" si="9"/>
        <v>5.166666666666667</v>
      </c>
      <c r="R15" s="35">
        <f t="shared" si="8"/>
        <v>42.09523809523809</v>
      </c>
      <c r="S15" s="106"/>
      <c r="T15" s="42">
        <v>3</v>
      </c>
      <c r="U15" s="40">
        <v>25</v>
      </c>
      <c r="V15" s="40">
        <v>6</v>
      </c>
      <c r="W15" s="40">
        <v>6</v>
      </c>
      <c r="X15" s="40">
        <v>5</v>
      </c>
      <c r="Y15" s="40">
        <v>4</v>
      </c>
      <c r="Z15" s="41"/>
      <c r="AA15" s="50">
        <v>3</v>
      </c>
      <c r="AB15" s="40">
        <v>19</v>
      </c>
      <c r="AC15" s="40">
        <v>1</v>
      </c>
      <c r="AD15" s="40">
        <v>6</v>
      </c>
      <c r="AE15" s="40">
        <v>1</v>
      </c>
      <c r="AF15" s="40">
        <v>4</v>
      </c>
      <c r="AG15" s="51"/>
      <c r="AH15" s="40">
        <v>4</v>
      </c>
      <c r="AI15" s="40">
        <v>20</v>
      </c>
      <c r="AJ15" s="40">
        <v>3</v>
      </c>
      <c r="AK15" s="40">
        <v>7</v>
      </c>
      <c r="AL15" s="40">
        <v>0</v>
      </c>
      <c r="AM15" s="40">
        <v>7</v>
      </c>
      <c r="AN15" s="40" t="s">
        <v>90</v>
      </c>
      <c r="AO15" s="40">
        <v>2</v>
      </c>
      <c r="AP15" s="40">
        <v>38</v>
      </c>
      <c r="AQ15" s="40"/>
      <c r="AR15" s="40"/>
      <c r="AS15" s="40"/>
      <c r="AT15" s="40"/>
      <c r="AU15" s="40" t="s">
        <v>125</v>
      </c>
      <c r="AV15" s="40">
        <v>3</v>
      </c>
      <c r="AW15" s="40">
        <v>36</v>
      </c>
      <c r="AX15" s="40">
        <v>12</v>
      </c>
      <c r="AY15" s="40">
        <v>6</v>
      </c>
      <c r="AZ15" s="40">
        <v>2</v>
      </c>
      <c r="BA15" s="40">
        <v>5</v>
      </c>
      <c r="BB15" s="40" t="s">
        <v>135</v>
      </c>
      <c r="BC15" s="40">
        <v>3</v>
      </c>
      <c r="BD15" s="40">
        <v>21</v>
      </c>
      <c r="BE15" s="40">
        <v>2</v>
      </c>
      <c r="BF15" s="40">
        <v>5</v>
      </c>
      <c r="BG15" s="40">
        <v>1</v>
      </c>
      <c r="BH15" s="40">
        <v>8</v>
      </c>
      <c r="BI15" s="40"/>
      <c r="BJ15" s="52">
        <v>3</v>
      </c>
      <c r="BK15" s="52">
        <v>19</v>
      </c>
      <c r="BL15" s="52">
        <v>4</v>
      </c>
      <c r="BM15" s="52">
        <v>1</v>
      </c>
      <c r="BN15" s="52">
        <v>1</v>
      </c>
      <c r="BO15" s="52">
        <v>3</v>
      </c>
      <c r="BP15" s="40"/>
      <c r="BQ15" s="52">
        <v>3</v>
      </c>
      <c r="BR15" s="52">
        <v>20</v>
      </c>
      <c r="BS15" s="52">
        <v>10</v>
      </c>
      <c r="BT15" s="52">
        <v>10</v>
      </c>
      <c r="BU15" s="52">
        <v>4</v>
      </c>
      <c r="BV15" s="52">
        <v>6</v>
      </c>
    </row>
    <row r="16" spans="1:74" s="13" customFormat="1" ht="27" customHeight="1" thickBot="1">
      <c r="A16" s="9">
        <f>A15+1</f>
        <v>6</v>
      </c>
      <c r="B16" s="17" t="s">
        <v>33</v>
      </c>
      <c r="C16" s="11" t="s">
        <v>10</v>
      </c>
      <c r="D16" s="11" t="s">
        <v>13</v>
      </c>
      <c r="E16" s="11">
        <v>419</v>
      </c>
      <c r="F16" s="11">
        <f>419-81</f>
        <v>338</v>
      </c>
      <c r="G16" s="11" t="s">
        <v>34</v>
      </c>
      <c r="H16" s="11">
        <v>9</v>
      </c>
      <c r="I16" s="11">
        <v>2</v>
      </c>
      <c r="J16" s="11">
        <f>E16/H16</f>
        <v>46.55555555555556</v>
      </c>
      <c r="K16" s="25"/>
      <c r="L16" s="34">
        <f t="shared" si="9"/>
        <v>3.142857142857143</v>
      </c>
      <c r="M16" s="34">
        <f t="shared" si="9"/>
        <v>34.857142857142854</v>
      </c>
      <c r="N16" s="34">
        <f t="shared" si="9"/>
        <v>2.4285714285714284</v>
      </c>
      <c r="O16" s="34">
        <f t="shared" si="9"/>
        <v>3.857142857142857</v>
      </c>
      <c r="P16" s="34">
        <f t="shared" si="9"/>
        <v>5.285714285714286</v>
      </c>
      <c r="Q16" s="34">
        <f t="shared" si="9"/>
        <v>4.571428571428571</v>
      </c>
      <c r="R16" s="35">
        <f t="shared" si="8"/>
        <v>50.99999999999999</v>
      </c>
      <c r="S16" s="106"/>
      <c r="T16" s="42">
        <v>3</v>
      </c>
      <c r="U16" s="40">
        <v>30</v>
      </c>
      <c r="V16" s="40">
        <v>2</v>
      </c>
      <c r="W16" s="40">
        <v>6</v>
      </c>
      <c r="X16" s="40">
        <v>8</v>
      </c>
      <c r="Y16" s="40">
        <v>4</v>
      </c>
      <c r="Z16" s="41" t="s">
        <v>64</v>
      </c>
      <c r="AA16" s="50">
        <v>3</v>
      </c>
      <c r="AB16" s="40">
        <v>19</v>
      </c>
      <c r="AC16" s="40">
        <v>0</v>
      </c>
      <c r="AD16" s="40">
        <v>6</v>
      </c>
      <c r="AE16" s="40">
        <v>1</v>
      </c>
      <c r="AF16" s="40">
        <v>3</v>
      </c>
      <c r="AG16" s="51"/>
      <c r="AH16" s="40">
        <v>4</v>
      </c>
      <c r="AI16" s="40">
        <v>45</v>
      </c>
      <c r="AJ16" s="40">
        <v>9</v>
      </c>
      <c r="AK16" s="40">
        <v>0</v>
      </c>
      <c r="AL16" s="40">
        <v>4</v>
      </c>
      <c r="AM16" s="40">
        <v>6</v>
      </c>
      <c r="AN16" s="40" t="s">
        <v>91</v>
      </c>
      <c r="AO16" s="40">
        <v>3</v>
      </c>
      <c r="AP16" s="40">
        <v>60</v>
      </c>
      <c r="AQ16" s="40">
        <v>0</v>
      </c>
      <c r="AR16" s="40">
        <v>4</v>
      </c>
      <c r="AS16" s="40">
        <v>10</v>
      </c>
      <c r="AT16" s="40">
        <v>5</v>
      </c>
      <c r="AU16" s="40" t="s">
        <v>101</v>
      </c>
      <c r="AV16" s="40">
        <v>2</v>
      </c>
      <c r="AW16" s="40">
        <v>30</v>
      </c>
      <c r="AX16" s="40">
        <v>2</v>
      </c>
      <c r="AY16" s="40">
        <v>3</v>
      </c>
      <c r="AZ16" s="40">
        <v>2</v>
      </c>
      <c r="BA16" s="40">
        <v>3</v>
      </c>
      <c r="BB16" s="40" t="s">
        <v>136</v>
      </c>
      <c r="BC16" s="40">
        <v>4</v>
      </c>
      <c r="BD16" s="40">
        <v>40</v>
      </c>
      <c r="BE16" s="40">
        <v>4</v>
      </c>
      <c r="BF16" s="40">
        <v>8</v>
      </c>
      <c r="BG16" s="40">
        <v>8</v>
      </c>
      <c r="BH16" s="40">
        <v>5</v>
      </c>
      <c r="BI16" s="40"/>
      <c r="BJ16" s="52">
        <v>3</v>
      </c>
      <c r="BK16" s="52">
        <v>20</v>
      </c>
      <c r="BL16" s="52">
        <v>0</v>
      </c>
      <c r="BM16" s="52">
        <v>0</v>
      </c>
      <c r="BN16" s="52">
        <v>4</v>
      </c>
      <c r="BO16" s="52">
        <v>6</v>
      </c>
      <c r="BP16" s="40"/>
      <c r="BQ16" s="52">
        <v>3</v>
      </c>
      <c r="BR16" s="52">
        <v>20</v>
      </c>
      <c r="BS16" s="52">
        <v>0</v>
      </c>
      <c r="BT16" s="52">
        <v>0</v>
      </c>
      <c r="BU16" s="52">
        <v>4</v>
      </c>
      <c r="BV16" s="52">
        <v>6</v>
      </c>
    </row>
    <row r="17" spans="11:20" ht="12.75">
      <c r="K17" s="29"/>
      <c r="L17" s="29"/>
      <c r="S17" s="29"/>
      <c r="T17" s="29"/>
    </row>
    <row r="18" spans="11:20" ht="12.75">
      <c r="K18" s="29"/>
      <c r="L18" s="29"/>
      <c r="S18" s="29"/>
      <c r="T18" s="29"/>
    </row>
    <row r="19" spans="11:20" ht="12.75">
      <c r="K19" s="29"/>
      <c r="L19" s="29"/>
      <c r="S19" s="29"/>
      <c r="T19" s="29"/>
    </row>
    <row r="20" spans="27:47" s="29" customFormat="1" ht="13.5" thickBot="1">
      <c r="AA20" s="32"/>
      <c r="AB20" s="32"/>
      <c r="AC20" s="32"/>
      <c r="AD20" s="32"/>
      <c r="AE20" s="32"/>
      <c r="AF20" s="32"/>
      <c r="AG20" s="32"/>
      <c r="AO20" s="38"/>
      <c r="AP20" s="38"/>
      <c r="AQ20" s="38"/>
      <c r="AR20" s="38"/>
      <c r="AS20" s="38"/>
      <c r="AT20" s="38"/>
      <c r="AU20" s="39"/>
    </row>
    <row r="21" spans="1:74" s="71" customFormat="1" ht="35.25" customHeight="1" thickBot="1">
      <c r="A21" s="59"/>
      <c r="B21" s="60" t="s">
        <v>45</v>
      </c>
      <c r="C21" s="61" t="s">
        <v>41</v>
      </c>
      <c r="D21" s="61" t="s">
        <v>46</v>
      </c>
      <c r="E21" s="61">
        <v>700</v>
      </c>
      <c r="F21" s="61">
        <v>700</v>
      </c>
      <c r="G21" s="61" t="s">
        <v>47</v>
      </c>
      <c r="H21" s="61">
        <v>40</v>
      </c>
      <c r="I21" s="61" t="s">
        <v>51</v>
      </c>
      <c r="J21" s="61">
        <f>E21/H21</f>
        <v>17.5</v>
      </c>
      <c r="K21" s="62"/>
      <c r="L21" s="63">
        <f aca="true" t="shared" si="10" ref="L21:Q22">AVERAGE(T21,AA21,AH21,AO21,AV21,BC21,BJ21)</f>
        <v>4.5</v>
      </c>
      <c r="M21" s="63">
        <f t="shared" si="10"/>
        <v>66.83333333333333</v>
      </c>
      <c r="N21" s="63">
        <f t="shared" si="10"/>
        <v>16</v>
      </c>
      <c r="O21" s="63">
        <f t="shared" si="10"/>
        <v>-12.166666666666666</v>
      </c>
      <c r="P21" s="63">
        <f t="shared" si="10"/>
        <v>2.3333333333333335</v>
      </c>
      <c r="Q21" s="63">
        <f t="shared" si="10"/>
        <v>3.8333333333333335</v>
      </c>
      <c r="R21" s="64">
        <f>SUM(M21:Q21)</f>
        <v>76.83333333333331</v>
      </c>
      <c r="S21" s="65"/>
      <c r="T21" s="66">
        <v>6</v>
      </c>
      <c r="U21" s="67">
        <v>110</v>
      </c>
      <c r="V21" s="67">
        <v>20</v>
      </c>
      <c r="W21" s="67">
        <v>-30</v>
      </c>
      <c r="X21" s="67">
        <v>10</v>
      </c>
      <c r="Y21" s="67">
        <v>3</v>
      </c>
      <c r="Z21" s="68" t="s">
        <v>105</v>
      </c>
      <c r="AA21" s="69">
        <v>4</v>
      </c>
      <c r="AB21" s="67">
        <v>41</v>
      </c>
      <c r="AC21" s="67">
        <v>10</v>
      </c>
      <c r="AD21" s="67">
        <v>-10</v>
      </c>
      <c r="AE21" s="67">
        <v>3</v>
      </c>
      <c r="AF21" s="67">
        <v>5</v>
      </c>
      <c r="AG21" s="70" t="s">
        <v>71</v>
      </c>
      <c r="AH21" s="67">
        <v>5</v>
      </c>
      <c r="AI21" s="67">
        <v>70</v>
      </c>
      <c r="AJ21" s="67">
        <v>20</v>
      </c>
      <c r="AK21" s="67">
        <v>-5</v>
      </c>
      <c r="AL21" s="67">
        <v>9</v>
      </c>
      <c r="AM21" s="67">
        <v>5</v>
      </c>
      <c r="AN21" s="67" t="s">
        <v>127</v>
      </c>
      <c r="AO21" s="67">
        <v>4</v>
      </c>
      <c r="AP21" s="67">
        <v>90</v>
      </c>
      <c r="AQ21" s="67">
        <v>16</v>
      </c>
      <c r="AR21" s="67">
        <v>-5</v>
      </c>
      <c r="AS21" s="67">
        <v>-10</v>
      </c>
      <c r="AT21" s="67">
        <v>10</v>
      </c>
      <c r="AU21" s="67" t="s">
        <v>102</v>
      </c>
      <c r="AV21" s="67">
        <v>4</v>
      </c>
      <c r="AW21" s="67">
        <v>50</v>
      </c>
      <c r="AX21" s="67">
        <v>16</v>
      </c>
      <c r="AY21" s="67">
        <v>-1</v>
      </c>
      <c r="AZ21" s="67">
        <v>0</v>
      </c>
      <c r="BA21" s="67">
        <v>0</v>
      </c>
      <c r="BB21" s="67" t="s">
        <v>145</v>
      </c>
      <c r="BC21" s="67">
        <v>4</v>
      </c>
      <c r="BD21" s="67">
        <v>40</v>
      </c>
      <c r="BE21" s="67">
        <v>14</v>
      </c>
      <c r="BF21" s="67">
        <v>-22</v>
      </c>
      <c r="BG21" s="67">
        <v>2</v>
      </c>
      <c r="BH21" s="67">
        <v>0</v>
      </c>
      <c r="BI21" s="67" t="s">
        <v>143</v>
      </c>
      <c r="BJ21" s="67"/>
      <c r="BK21" s="67"/>
      <c r="BL21" s="67"/>
      <c r="BM21" s="67"/>
      <c r="BN21" s="67"/>
      <c r="BO21" s="67"/>
      <c r="BP21" s="67" t="s">
        <v>114</v>
      </c>
      <c r="BQ21" s="67">
        <v>6</v>
      </c>
      <c r="BR21" s="67">
        <v>90</v>
      </c>
      <c r="BS21" s="67">
        <v>17</v>
      </c>
      <c r="BT21" s="67">
        <v>10</v>
      </c>
      <c r="BU21" s="67">
        <v>13</v>
      </c>
      <c r="BV21" s="67">
        <v>2</v>
      </c>
    </row>
    <row r="22" spans="1:74" s="13" customFormat="1" ht="39" customHeight="1" thickBot="1">
      <c r="A22" s="9"/>
      <c r="B22" s="14" t="s">
        <v>30</v>
      </c>
      <c r="C22" s="15" t="s">
        <v>14</v>
      </c>
      <c r="D22" s="11" t="s">
        <v>35</v>
      </c>
      <c r="E22" s="11">
        <f>1200*1.85</f>
        <v>2220</v>
      </c>
      <c r="F22" s="11" t="s">
        <v>51</v>
      </c>
      <c r="G22" s="11" t="s">
        <v>36</v>
      </c>
      <c r="H22" s="11">
        <v>24</v>
      </c>
      <c r="I22" s="11">
        <v>6</v>
      </c>
      <c r="J22" s="11">
        <f>E22/H22</f>
        <v>92.5</v>
      </c>
      <c r="K22" s="25" t="s">
        <v>37</v>
      </c>
      <c r="L22" s="34">
        <f t="shared" si="10"/>
        <v>3.6</v>
      </c>
      <c r="M22" s="34">
        <f t="shared" si="10"/>
        <v>43.666666666666664</v>
      </c>
      <c r="N22" s="34">
        <f t="shared" si="10"/>
        <v>9.333333333333334</v>
      </c>
      <c r="O22" s="34">
        <f t="shared" si="10"/>
        <v>9.5</v>
      </c>
      <c r="P22" s="34">
        <f t="shared" si="10"/>
        <v>6.166666666666667</v>
      </c>
      <c r="Q22" s="34">
        <f t="shared" si="10"/>
        <v>2.1666666666666665</v>
      </c>
      <c r="R22" s="35">
        <f>SUM(M22:Q22)</f>
        <v>70.83333333333334</v>
      </c>
      <c r="S22" s="58"/>
      <c r="T22" s="42">
        <v>4</v>
      </c>
      <c r="U22" s="40">
        <v>36</v>
      </c>
      <c r="V22" s="40">
        <v>10</v>
      </c>
      <c r="W22" s="40">
        <v>11</v>
      </c>
      <c r="X22" s="40">
        <v>4</v>
      </c>
      <c r="Y22" s="40">
        <v>0</v>
      </c>
      <c r="Z22" s="41" t="s">
        <v>139</v>
      </c>
      <c r="AA22" s="54">
        <v>3</v>
      </c>
      <c r="AB22" s="55">
        <v>17</v>
      </c>
      <c r="AC22" s="55">
        <v>3</v>
      </c>
      <c r="AD22" s="55">
        <v>7</v>
      </c>
      <c r="AE22" s="55">
        <v>1</v>
      </c>
      <c r="AF22" s="55">
        <v>4</v>
      </c>
      <c r="AG22" s="56" t="s">
        <v>72</v>
      </c>
      <c r="AH22" s="52">
        <v>4</v>
      </c>
      <c r="AI22" s="52">
        <v>38</v>
      </c>
      <c r="AJ22" s="52">
        <v>15</v>
      </c>
      <c r="AK22" s="52">
        <v>4</v>
      </c>
      <c r="AL22" s="52">
        <v>6</v>
      </c>
      <c r="AM22" s="52">
        <v>3</v>
      </c>
      <c r="AN22" s="52" t="s">
        <v>128</v>
      </c>
      <c r="AO22" s="40" t="s">
        <v>97</v>
      </c>
      <c r="AP22" s="40"/>
      <c r="AQ22" s="40"/>
      <c r="AR22" s="40"/>
      <c r="AS22" s="40"/>
      <c r="AT22" s="40"/>
      <c r="AU22" s="40" t="s">
        <v>98</v>
      </c>
      <c r="AV22" s="40">
        <v>4</v>
      </c>
      <c r="AW22" s="40">
        <v>45</v>
      </c>
      <c r="AX22" s="40">
        <v>10</v>
      </c>
      <c r="AY22" s="40">
        <v>8</v>
      </c>
      <c r="AZ22" s="40">
        <v>5</v>
      </c>
      <c r="BA22" s="40">
        <v>3</v>
      </c>
      <c r="BB22" s="47" t="s">
        <v>146</v>
      </c>
      <c r="BC22" s="40"/>
      <c r="BD22" s="40">
        <v>105</v>
      </c>
      <c r="BE22" s="40">
        <v>17</v>
      </c>
      <c r="BF22" s="40">
        <v>24</v>
      </c>
      <c r="BG22" s="40">
        <v>20</v>
      </c>
      <c r="BH22" s="40">
        <v>2</v>
      </c>
      <c r="BI22" s="40"/>
      <c r="BJ22" s="40">
        <v>3</v>
      </c>
      <c r="BK22" s="40">
        <v>21</v>
      </c>
      <c r="BL22" s="40">
        <v>1</v>
      </c>
      <c r="BM22" s="40">
        <v>3</v>
      </c>
      <c r="BN22" s="40">
        <v>1</v>
      </c>
      <c r="BO22" s="40">
        <v>1</v>
      </c>
      <c r="BP22" s="40"/>
      <c r="BQ22" s="52">
        <v>3</v>
      </c>
      <c r="BR22" s="52">
        <v>21</v>
      </c>
      <c r="BS22" s="52">
        <v>16</v>
      </c>
      <c r="BT22" s="52">
        <v>14</v>
      </c>
      <c r="BU22" s="52">
        <v>4</v>
      </c>
      <c r="BV22" s="52">
        <v>4</v>
      </c>
    </row>
    <row r="23" spans="7:47" s="29" customFormat="1" ht="12.75">
      <c r="G23" s="36"/>
      <c r="AA23" s="32"/>
      <c r="AB23" s="32"/>
      <c r="AC23" s="32"/>
      <c r="AD23" s="32"/>
      <c r="AE23" s="32"/>
      <c r="AF23" s="32"/>
      <c r="AG23" s="32"/>
      <c r="AO23" s="38"/>
      <c r="AP23" s="38"/>
      <c r="AQ23" s="38"/>
      <c r="AR23" s="38"/>
      <c r="AS23" s="38"/>
      <c r="AT23" s="38"/>
      <c r="AU23" s="39"/>
    </row>
    <row r="24" spans="7:47" s="29" customFormat="1" ht="12.75">
      <c r="G24" s="36"/>
      <c r="AA24" s="32"/>
      <c r="AB24" s="32"/>
      <c r="AC24" s="32"/>
      <c r="AD24" s="32"/>
      <c r="AE24" s="32"/>
      <c r="AF24" s="32"/>
      <c r="AG24" s="32"/>
      <c r="AO24" s="38"/>
      <c r="AP24" s="38"/>
      <c r="AQ24" s="38"/>
      <c r="AR24" s="38"/>
      <c r="AS24" s="38"/>
      <c r="AT24" s="38"/>
      <c r="AU24" s="39"/>
    </row>
    <row r="25" spans="7:47" s="29" customFormat="1" ht="12.75">
      <c r="G25" s="36"/>
      <c r="AA25" s="32"/>
      <c r="AB25" s="32"/>
      <c r="AC25" s="32"/>
      <c r="AD25" s="32"/>
      <c r="AE25" s="32"/>
      <c r="AF25" s="32"/>
      <c r="AG25" s="32"/>
      <c r="AO25" s="38"/>
      <c r="AP25" s="38"/>
      <c r="AQ25" s="38"/>
      <c r="AR25" s="38"/>
      <c r="AS25" s="38"/>
      <c r="AT25" s="38"/>
      <c r="AU25" s="39"/>
    </row>
    <row r="26" spans="7:47" s="29" customFormat="1" ht="12.75">
      <c r="G26" s="36"/>
      <c r="AA26" s="32"/>
      <c r="AB26" s="32"/>
      <c r="AC26" s="32"/>
      <c r="AD26" s="32"/>
      <c r="AE26" s="32"/>
      <c r="AF26" s="32"/>
      <c r="AG26" s="32"/>
      <c r="AO26" s="38"/>
      <c r="AP26" s="38"/>
      <c r="AQ26" s="38"/>
      <c r="AR26" s="38"/>
      <c r="AS26" s="38"/>
      <c r="AT26" s="38"/>
      <c r="AU26" s="39"/>
    </row>
    <row r="27" spans="7:47" s="29" customFormat="1" ht="12.75">
      <c r="G27" s="36"/>
      <c r="AA27" s="32"/>
      <c r="AB27" s="32"/>
      <c r="AC27" s="32"/>
      <c r="AD27" s="32"/>
      <c r="AE27" s="32"/>
      <c r="AF27" s="32"/>
      <c r="AG27" s="32"/>
      <c r="AO27" s="38"/>
      <c r="AP27" s="38"/>
      <c r="AQ27" s="38"/>
      <c r="AR27" s="38"/>
      <c r="AS27" s="38"/>
      <c r="AT27" s="38"/>
      <c r="AU27" s="39"/>
    </row>
    <row r="28" spans="27:47" s="29" customFormat="1" ht="12.75">
      <c r="AA28" s="32"/>
      <c r="AB28" s="32"/>
      <c r="AC28" s="32"/>
      <c r="AD28" s="32"/>
      <c r="AE28" s="32"/>
      <c r="AF28" s="32"/>
      <c r="AG28" s="32"/>
      <c r="AO28" s="38"/>
      <c r="AP28" s="38"/>
      <c r="AQ28" s="38"/>
      <c r="AR28" s="38"/>
      <c r="AS28" s="38"/>
      <c r="AT28" s="38"/>
      <c r="AU28" s="39"/>
    </row>
    <row r="29" spans="27:47" s="29" customFormat="1" ht="12.75">
      <c r="AA29" s="32"/>
      <c r="AB29" s="32"/>
      <c r="AC29" s="32"/>
      <c r="AD29" s="32"/>
      <c r="AE29" s="32"/>
      <c r="AF29" s="32"/>
      <c r="AG29" s="32"/>
      <c r="AO29" s="38"/>
      <c r="AP29" s="38"/>
      <c r="AQ29" s="38"/>
      <c r="AR29" s="38"/>
      <c r="AS29" s="38"/>
      <c r="AT29" s="38"/>
      <c r="AU29" s="39"/>
    </row>
    <row r="30" spans="27:47" s="29" customFormat="1" ht="12.75">
      <c r="AA30" s="32"/>
      <c r="AB30" s="32"/>
      <c r="AC30" s="32"/>
      <c r="AD30" s="32"/>
      <c r="AE30" s="32"/>
      <c r="AF30" s="32"/>
      <c r="AG30" s="32"/>
      <c r="AO30" s="38"/>
      <c r="AP30" s="38"/>
      <c r="AQ30" s="38"/>
      <c r="AR30" s="38"/>
      <c r="AS30" s="38"/>
      <c r="AT30" s="38"/>
      <c r="AU30" s="39"/>
    </row>
    <row r="31" spans="27:47" s="29" customFormat="1" ht="12.75">
      <c r="AA31" s="32"/>
      <c r="AB31" s="32"/>
      <c r="AC31" s="32"/>
      <c r="AD31" s="32"/>
      <c r="AE31" s="32"/>
      <c r="AF31" s="32"/>
      <c r="AG31" s="32"/>
      <c r="AO31" s="38"/>
      <c r="AP31" s="38"/>
      <c r="AQ31" s="38"/>
      <c r="AR31" s="38"/>
      <c r="AS31" s="38"/>
      <c r="AT31" s="38"/>
      <c r="AU31" s="39"/>
    </row>
    <row r="32" spans="27:47" s="29" customFormat="1" ht="12.75">
      <c r="AA32" s="32"/>
      <c r="AB32" s="32"/>
      <c r="AC32" s="32"/>
      <c r="AD32" s="32"/>
      <c r="AE32" s="32"/>
      <c r="AF32" s="32"/>
      <c r="AG32" s="32"/>
      <c r="AO32" s="38"/>
      <c r="AP32" s="38"/>
      <c r="AQ32" s="38"/>
      <c r="AR32" s="38"/>
      <c r="AS32" s="38"/>
      <c r="AT32" s="38"/>
      <c r="AU32" s="39"/>
    </row>
    <row r="33" spans="27:47" s="29" customFormat="1" ht="12.75">
      <c r="AA33" s="32"/>
      <c r="AB33" s="32"/>
      <c r="AC33" s="32"/>
      <c r="AD33" s="32"/>
      <c r="AE33" s="32"/>
      <c r="AF33" s="32"/>
      <c r="AG33" s="32"/>
      <c r="AO33" s="38"/>
      <c r="AP33" s="38"/>
      <c r="AQ33" s="38"/>
      <c r="AR33" s="38"/>
      <c r="AS33" s="38"/>
      <c r="AT33" s="38"/>
      <c r="AU33" s="39"/>
    </row>
    <row r="34" spans="27:47" s="29" customFormat="1" ht="12.75">
      <c r="AA34" s="32"/>
      <c r="AB34" s="32"/>
      <c r="AC34" s="32"/>
      <c r="AD34" s="32"/>
      <c r="AE34" s="32"/>
      <c r="AF34" s="32"/>
      <c r="AG34" s="32"/>
      <c r="AO34" s="38"/>
      <c r="AP34" s="38"/>
      <c r="AQ34" s="38"/>
      <c r="AR34" s="38"/>
      <c r="AS34" s="38"/>
      <c r="AT34" s="38"/>
      <c r="AU34" s="39"/>
    </row>
    <row r="35" spans="27:47" s="29" customFormat="1" ht="12.75">
      <c r="AA35" s="32"/>
      <c r="AB35" s="32"/>
      <c r="AC35" s="32"/>
      <c r="AD35" s="32"/>
      <c r="AE35" s="32"/>
      <c r="AF35" s="32"/>
      <c r="AG35" s="32"/>
      <c r="AO35" s="38"/>
      <c r="AP35" s="38"/>
      <c r="AQ35" s="38"/>
      <c r="AR35" s="38"/>
      <c r="AS35" s="38"/>
      <c r="AT35" s="38"/>
      <c r="AU35" s="39"/>
    </row>
    <row r="36" spans="27:47" s="29" customFormat="1" ht="12.75">
      <c r="AA36" s="32"/>
      <c r="AB36" s="32"/>
      <c r="AC36" s="32"/>
      <c r="AD36" s="32"/>
      <c r="AE36" s="32"/>
      <c r="AF36" s="32"/>
      <c r="AG36" s="32"/>
      <c r="AO36" s="38"/>
      <c r="AP36" s="38"/>
      <c r="AQ36" s="38"/>
      <c r="AR36" s="38"/>
      <c r="AS36" s="38"/>
      <c r="AT36" s="38"/>
      <c r="AU36" s="39"/>
    </row>
    <row r="37" spans="27:47" s="29" customFormat="1" ht="12.75">
      <c r="AA37" s="32"/>
      <c r="AB37" s="32"/>
      <c r="AC37" s="32"/>
      <c r="AD37" s="32"/>
      <c r="AE37" s="32"/>
      <c r="AF37" s="32"/>
      <c r="AG37" s="32"/>
      <c r="AO37" s="38"/>
      <c r="AP37" s="38"/>
      <c r="AQ37" s="38"/>
      <c r="AR37" s="38"/>
      <c r="AS37" s="38"/>
      <c r="AT37" s="38"/>
      <c r="AU37" s="39"/>
    </row>
    <row r="38" spans="27:47" s="29" customFormat="1" ht="12.75">
      <c r="AA38" s="32"/>
      <c r="AB38" s="32"/>
      <c r="AC38" s="32"/>
      <c r="AD38" s="32"/>
      <c r="AE38" s="32"/>
      <c r="AF38" s="32"/>
      <c r="AG38" s="32"/>
      <c r="AO38" s="38"/>
      <c r="AP38" s="38"/>
      <c r="AQ38" s="38"/>
      <c r="AR38" s="38"/>
      <c r="AS38" s="38"/>
      <c r="AT38" s="38"/>
      <c r="AU38" s="39"/>
    </row>
    <row r="39" spans="27:47" s="29" customFormat="1" ht="12.75">
      <c r="AA39" s="32"/>
      <c r="AB39" s="32"/>
      <c r="AC39" s="32"/>
      <c r="AD39" s="32"/>
      <c r="AE39" s="32"/>
      <c r="AF39" s="32"/>
      <c r="AG39" s="32"/>
      <c r="AO39" s="38"/>
      <c r="AP39" s="38"/>
      <c r="AQ39" s="38"/>
      <c r="AR39" s="38"/>
      <c r="AS39" s="38"/>
      <c r="AT39" s="38"/>
      <c r="AU39" s="39"/>
    </row>
    <row r="40" spans="27:47" s="29" customFormat="1" ht="12.75">
      <c r="AA40" s="32"/>
      <c r="AB40" s="32"/>
      <c r="AC40" s="32"/>
      <c r="AD40" s="32"/>
      <c r="AE40" s="32"/>
      <c r="AF40" s="32"/>
      <c r="AG40" s="32"/>
      <c r="AO40" s="38"/>
      <c r="AP40" s="38"/>
      <c r="AQ40" s="38"/>
      <c r="AR40" s="38"/>
      <c r="AS40" s="38"/>
      <c r="AT40" s="38"/>
      <c r="AU40" s="39"/>
    </row>
    <row r="41" spans="27:47" s="29" customFormat="1" ht="12.75">
      <c r="AA41" s="32"/>
      <c r="AB41" s="32"/>
      <c r="AC41" s="32"/>
      <c r="AD41" s="32"/>
      <c r="AE41" s="32"/>
      <c r="AF41" s="32"/>
      <c r="AG41" s="32"/>
      <c r="AO41" s="38"/>
      <c r="AP41" s="38"/>
      <c r="AQ41" s="38"/>
      <c r="AR41" s="38"/>
      <c r="AS41" s="38"/>
      <c r="AT41" s="38"/>
      <c r="AU41" s="39"/>
    </row>
    <row r="42" spans="27:47" s="29" customFormat="1" ht="12.75">
      <c r="AA42" s="32"/>
      <c r="AB42" s="32"/>
      <c r="AC42" s="32"/>
      <c r="AD42" s="32"/>
      <c r="AE42" s="32"/>
      <c r="AF42" s="32"/>
      <c r="AG42" s="32"/>
      <c r="AO42" s="38"/>
      <c r="AP42" s="38"/>
      <c r="AQ42" s="38"/>
      <c r="AR42" s="38"/>
      <c r="AS42" s="38"/>
      <c r="AT42" s="38"/>
      <c r="AU42" s="39"/>
    </row>
    <row r="43" spans="27:47" s="29" customFormat="1" ht="12.75">
      <c r="AA43" s="32"/>
      <c r="AB43" s="32"/>
      <c r="AC43" s="32"/>
      <c r="AD43" s="32"/>
      <c r="AE43" s="32"/>
      <c r="AF43" s="32"/>
      <c r="AG43" s="32"/>
      <c r="AO43" s="38"/>
      <c r="AP43" s="38"/>
      <c r="AQ43" s="38"/>
      <c r="AR43" s="38"/>
      <c r="AS43" s="38"/>
      <c r="AT43" s="38"/>
      <c r="AU43" s="39"/>
    </row>
    <row r="44" spans="27:47" s="29" customFormat="1" ht="12.75">
      <c r="AA44" s="32"/>
      <c r="AB44" s="32"/>
      <c r="AC44" s="32"/>
      <c r="AD44" s="32"/>
      <c r="AE44" s="32"/>
      <c r="AF44" s="32"/>
      <c r="AG44" s="32"/>
      <c r="AO44" s="38"/>
      <c r="AP44" s="38"/>
      <c r="AQ44" s="38"/>
      <c r="AR44" s="38"/>
      <c r="AS44" s="38"/>
      <c r="AT44" s="38"/>
      <c r="AU44" s="39"/>
    </row>
    <row r="45" spans="27:47" s="29" customFormat="1" ht="12.75">
      <c r="AA45" s="32"/>
      <c r="AB45" s="32"/>
      <c r="AC45" s="32"/>
      <c r="AD45" s="32"/>
      <c r="AE45" s="32"/>
      <c r="AF45" s="32"/>
      <c r="AG45" s="32"/>
      <c r="AO45" s="38"/>
      <c r="AP45" s="38"/>
      <c r="AQ45" s="38"/>
      <c r="AR45" s="38"/>
      <c r="AS45" s="38"/>
      <c r="AT45" s="38"/>
      <c r="AU45" s="39"/>
    </row>
    <row r="46" spans="27:47" s="29" customFormat="1" ht="12.75">
      <c r="AA46" s="32"/>
      <c r="AB46" s="32"/>
      <c r="AC46" s="32"/>
      <c r="AD46" s="32"/>
      <c r="AE46" s="32"/>
      <c r="AF46" s="32"/>
      <c r="AG46" s="32"/>
      <c r="AO46" s="38"/>
      <c r="AP46" s="38"/>
      <c r="AQ46" s="38"/>
      <c r="AR46" s="38"/>
      <c r="AS46" s="38"/>
      <c r="AT46" s="38"/>
      <c r="AU46" s="39"/>
    </row>
    <row r="47" spans="27:47" s="29" customFormat="1" ht="12.75">
      <c r="AA47" s="32"/>
      <c r="AB47" s="32"/>
      <c r="AC47" s="32"/>
      <c r="AD47" s="32"/>
      <c r="AE47" s="32"/>
      <c r="AF47" s="32"/>
      <c r="AG47" s="32"/>
      <c r="AO47" s="38"/>
      <c r="AP47" s="38"/>
      <c r="AQ47" s="38"/>
      <c r="AR47" s="38"/>
      <c r="AS47" s="38"/>
      <c r="AT47" s="38"/>
      <c r="AU47" s="39"/>
    </row>
    <row r="48" spans="27:47" s="29" customFormat="1" ht="12.75">
      <c r="AA48" s="32"/>
      <c r="AB48" s="32"/>
      <c r="AC48" s="32"/>
      <c r="AD48" s="32"/>
      <c r="AE48" s="32"/>
      <c r="AF48" s="32"/>
      <c r="AG48" s="32"/>
      <c r="AO48" s="38"/>
      <c r="AP48" s="38"/>
      <c r="AQ48" s="38"/>
      <c r="AR48" s="38"/>
      <c r="AS48" s="38"/>
      <c r="AT48" s="38"/>
      <c r="AU48" s="39"/>
    </row>
    <row r="49" spans="27:47" s="29" customFormat="1" ht="12.75">
      <c r="AA49" s="32"/>
      <c r="AB49" s="32"/>
      <c r="AC49" s="32"/>
      <c r="AD49" s="32"/>
      <c r="AE49" s="32"/>
      <c r="AF49" s="32"/>
      <c r="AG49" s="32"/>
      <c r="AO49" s="38"/>
      <c r="AP49" s="38"/>
      <c r="AQ49" s="38"/>
      <c r="AR49" s="38"/>
      <c r="AS49" s="38"/>
      <c r="AT49" s="38"/>
      <c r="AU49" s="39"/>
    </row>
    <row r="50" spans="27:47" s="29" customFormat="1" ht="12.75">
      <c r="AA50" s="32"/>
      <c r="AB50" s="32"/>
      <c r="AC50" s="32"/>
      <c r="AD50" s="32"/>
      <c r="AE50" s="32"/>
      <c r="AF50" s="32"/>
      <c r="AG50" s="32"/>
      <c r="AO50" s="38"/>
      <c r="AP50" s="38"/>
      <c r="AQ50" s="38"/>
      <c r="AR50" s="38"/>
      <c r="AS50" s="38"/>
      <c r="AT50" s="38"/>
      <c r="AU50" s="39"/>
    </row>
    <row r="51" spans="27:47" s="29" customFormat="1" ht="12.75">
      <c r="AA51" s="32"/>
      <c r="AB51" s="32"/>
      <c r="AC51" s="32"/>
      <c r="AD51" s="32"/>
      <c r="AE51" s="32"/>
      <c r="AF51" s="32"/>
      <c r="AG51" s="32"/>
      <c r="AO51" s="38"/>
      <c r="AP51" s="38"/>
      <c r="AQ51" s="38"/>
      <c r="AR51" s="38"/>
      <c r="AS51" s="38"/>
      <c r="AT51" s="38"/>
      <c r="AU51" s="39"/>
    </row>
    <row r="52" spans="27:47" s="29" customFormat="1" ht="12.75">
      <c r="AA52" s="32"/>
      <c r="AB52" s="32"/>
      <c r="AC52" s="32"/>
      <c r="AD52" s="32"/>
      <c r="AE52" s="32"/>
      <c r="AF52" s="32"/>
      <c r="AG52" s="32"/>
      <c r="AO52" s="38"/>
      <c r="AP52" s="38"/>
      <c r="AQ52" s="38"/>
      <c r="AR52" s="38"/>
      <c r="AS52" s="38"/>
      <c r="AT52" s="38"/>
      <c r="AU52" s="39"/>
    </row>
    <row r="53" spans="27:47" s="29" customFormat="1" ht="12.75">
      <c r="AA53" s="32"/>
      <c r="AB53" s="32"/>
      <c r="AC53" s="32"/>
      <c r="AD53" s="32"/>
      <c r="AE53" s="32"/>
      <c r="AF53" s="32"/>
      <c r="AG53" s="32"/>
      <c r="AO53" s="38"/>
      <c r="AP53" s="38"/>
      <c r="AQ53" s="38"/>
      <c r="AR53" s="38"/>
      <c r="AS53" s="38"/>
      <c r="AT53" s="38"/>
      <c r="AU53" s="39"/>
    </row>
    <row r="54" spans="27:47" s="29" customFormat="1" ht="12.75">
      <c r="AA54" s="32"/>
      <c r="AB54" s="32"/>
      <c r="AC54" s="32"/>
      <c r="AD54" s="32"/>
      <c r="AE54" s="32"/>
      <c r="AF54" s="32"/>
      <c r="AG54" s="32"/>
      <c r="AO54" s="38"/>
      <c r="AP54" s="38"/>
      <c r="AQ54" s="38"/>
      <c r="AR54" s="38"/>
      <c r="AS54" s="38"/>
      <c r="AT54" s="38"/>
      <c r="AU54" s="39"/>
    </row>
    <row r="55" spans="27:47" s="29" customFormat="1" ht="12.75">
      <c r="AA55" s="32"/>
      <c r="AB55" s="32"/>
      <c r="AC55" s="32"/>
      <c r="AD55" s="32"/>
      <c r="AE55" s="32"/>
      <c r="AF55" s="32"/>
      <c r="AG55" s="32"/>
      <c r="AO55" s="38"/>
      <c r="AP55" s="38"/>
      <c r="AQ55" s="38"/>
      <c r="AR55" s="38"/>
      <c r="AS55" s="38"/>
      <c r="AT55" s="38"/>
      <c r="AU55" s="39"/>
    </row>
    <row r="56" spans="27:47" s="29" customFormat="1" ht="12.75">
      <c r="AA56" s="32"/>
      <c r="AB56" s="32"/>
      <c r="AC56" s="32"/>
      <c r="AD56" s="32"/>
      <c r="AE56" s="32"/>
      <c r="AF56" s="32"/>
      <c r="AG56" s="32"/>
      <c r="AO56" s="38"/>
      <c r="AP56" s="38"/>
      <c r="AQ56" s="38"/>
      <c r="AR56" s="38"/>
      <c r="AS56" s="38"/>
      <c r="AT56" s="38"/>
      <c r="AU56" s="39"/>
    </row>
    <row r="57" spans="27:47" s="29" customFormat="1" ht="12.75">
      <c r="AA57" s="32"/>
      <c r="AB57" s="32"/>
      <c r="AC57" s="32"/>
      <c r="AD57" s="32"/>
      <c r="AE57" s="32"/>
      <c r="AF57" s="32"/>
      <c r="AG57" s="32"/>
      <c r="AO57" s="38"/>
      <c r="AP57" s="38"/>
      <c r="AQ57" s="38"/>
      <c r="AR57" s="38"/>
      <c r="AS57" s="38"/>
      <c r="AT57" s="38"/>
      <c r="AU57" s="39"/>
    </row>
    <row r="58" spans="27:47" s="29" customFormat="1" ht="12.75">
      <c r="AA58" s="32"/>
      <c r="AB58" s="32"/>
      <c r="AC58" s="32"/>
      <c r="AD58" s="32"/>
      <c r="AE58" s="32"/>
      <c r="AF58" s="32"/>
      <c r="AG58" s="32"/>
      <c r="AO58" s="38"/>
      <c r="AP58" s="38"/>
      <c r="AQ58" s="38"/>
      <c r="AR58" s="38"/>
      <c r="AS58" s="38"/>
      <c r="AT58" s="38"/>
      <c r="AU58" s="39"/>
    </row>
    <row r="59" spans="27:47" s="29" customFormat="1" ht="12.75">
      <c r="AA59" s="32"/>
      <c r="AB59" s="32"/>
      <c r="AC59" s="32"/>
      <c r="AD59" s="32"/>
      <c r="AE59" s="32"/>
      <c r="AF59" s="32"/>
      <c r="AG59" s="32"/>
      <c r="AO59" s="38"/>
      <c r="AP59" s="38"/>
      <c r="AQ59" s="38"/>
      <c r="AR59" s="38"/>
      <c r="AS59" s="38"/>
      <c r="AT59" s="38"/>
      <c r="AU59" s="39"/>
    </row>
    <row r="60" spans="27:47" s="29" customFormat="1" ht="12.75">
      <c r="AA60" s="32"/>
      <c r="AB60" s="32"/>
      <c r="AC60" s="32"/>
      <c r="AD60" s="32"/>
      <c r="AE60" s="32"/>
      <c r="AF60" s="32"/>
      <c r="AG60" s="32"/>
      <c r="AO60" s="38"/>
      <c r="AP60" s="38"/>
      <c r="AQ60" s="38"/>
      <c r="AR60" s="38"/>
      <c r="AS60" s="38"/>
      <c r="AT60" s="38"/>
      <c r="AU60" s="39"/>
    </row>
    <row r="61" spans="27:47" s="29" customFormat="1" ht="12.75">
      <c r="AA61" s="32"/>
      <c r="AB61" s="32"/>
      <c r="AC61" s="32"/>
      <c r="AD61" s="32"/>
      <c r="AE61" s="32"/>
      <c r="AF61" s="32"/>
      <c r="AG61" s="32"/>
      <c r="AO61" s="38"/>
      <c r="AP61" s="38"/>
      <c r="AQ61" s="38"/>
      <c r="AR61" s="38"/>
      <c r="AS61" s="38"/>
      <c r="AT61" s="38"/>
      <c r="AU61" s="39"/>
    </row>
    <row r="62" spans="27:47" s="29" customFormat="1" ht="12.75">
      <c r="AA62" s="32"/>
      <c r="AB62" s="32"/>
      <c r="AC62" s="32"/>
      <c r="AD62" s="32"/>
      <c r="AE62" s="32"/>
      <c r="AF62" s="32"/>
      <c r="AG62" s="32"/>
      <c r="AO62" s="38"/>
      <c r="AP62" s="38"/>
      <c r="AQ62" s="38"/>
      <c r="AR62" s="38"/>
      <c r="AS62" s="38"/>
      <c r="AT62" s="38"/>
      <c r="AU62" s="39"/>
    </row>
    <row r="63" spans="27:47" s="29" customFormat="1" ht="12.75">
      <c r="AA63" s="32"/>
      <c r="AB63" s="32"/>
      <c r="AC63" s="32"/>
      <c r="AD63" s="32"/>
      <c r="AE63" s="32"/>
      <c r="AF63" s="32"/>
      <c r="AG63" s="32"/>
      <c r="AO63" s="38"/>
      <c r="AP63" s="38"/>
      <c r="AQ63" s="38"/>
      <c r="AR63" s="38"/>
      <c r="AS63" s="38"/>
      <c r="AT63" s="38"/>
      <c r="AU63" s="39"/>
    </row>
    <row r="64" spans="27:47" s="29" customFormat="1" ht="12.75">
      <c r="AA64" s="32"/>
      <c r="AB64" s="32"/>
      <c r="AC64" s="32"/>
      <c r="AD64" s="32"/>
      <c r="AE64" s="32"/>
      <c r="AF64" s="32"/>
      <c r="AG64" s="32"/>
      <c r="AO64" s="38"/>
      <c r="AP64" s="38"/>
      <c r="AQ64" s="38"/>
      <c r="AR64" s="38"/>
      <c r="AS64" s="38"/>
      <c r="AT64" s="38"/>
      <c r="AU64" s="39"/>
    </row>
    <row r="65" spans="27:47" s="29" customFormat="1" ht="12.75">
      <c r="AA65" s="32"/>
      <c r="AB65" s="32"/>
      <c r="AC65" s="32"/>
      <c r="AD65" s="32"/>
      <c r="AE65" s="32"/>
      <c r="AF65" s="32"/>
      <c r="AG65" s="32"/>
      <c r="AO65" s="38"/>
      <c r="AP65" s="38"/>
      <c r="AQ65" s="38"/>
      <c r="AR65" s="38"/>
      <c r="AS65" s="38"/>
      <c r="AT65" s="38"/>
      <c r="AU65" s="39"/>
    </row>
    <row r="66" spans="27:47" s="29" customFormat="1" ht="12.75">
      <c r="AA66" s="32"/>
      <c r="AB66" s="32"/>
      <c r="AC66" s="32"/>
      <c r="AD66" s="32"/>
      <c r="AE66" s="32"/>
      <c r="AF66" s="32"/>
      <c r="AG66" s="32"/>
      <c r="AO66" s="38"/>
      <c r="AP66" s="38"/>
      <c r="AQ66" s="38"/>
      <c r="AR66" s="38"/>
      <c r="AS66" s="38"/>
      <c r="AT66" s="38"/>
      <c r="AU66" s="39"/>
    </row>
    <row r="67" spans="27:47" s="29" customFormat="1" ht="12.75">
      <c r="AA67" s="32"/>
      <c r="AB67" s="32"/>
      <c r="AC67" s="32"/>
      <c r="AD67" s="32"/>
      <c r="AE67" s="32"/>
      <c r="AF67" s="32"/>
      <c r="AG67" s="32"/>
      <c r="AO67" s="38"/>
      <c r="AP67" s="38"/>
      <c r="AQ67" s="38"/>
      <c r="AR67" s="38"/>
      <c r="AS67" s="38"/>
      <c r="AT67" s="38"/>
      <c r="AU67" s="39"/>
    </row>
    <row r="68" spans="27:47" s="29" customFormat="1" ht="12.75">
      <c r="AA68" s="32"/>
      <c r="AB68" s="32"/>
      <c r="AC68" s="32"/>
      <c r="AD68" s="32"/>
      <c r="AE68" s="32"/>
      <c r="AF68" s="32"/>
      <c r="AG68" s="32"/>
      <c r="AO68" s="38"/>
      <c r="AP68" s="38"/>
      <c r="AQ68" s="38"/>
      <c r="AR68" s="38"/>
      <c r="AS68" s="38"/>
      <c r="AT68" s="38"/>
      <c r="AU68" s="39"/>
    </row>
    <row r="69" spans="27:47" s="29" customFormat="1" ht="12.75">
      <c r="AA69" s="32"/>
      <c r="AB69" s="32"/>
      <c r="AC69" s="32"/>
      <c r="AD69" s="32"/>
      <c r="AE69" s="32"/>
      <c r="AF69" s="32"/>
      <c r="AG69" s="32"/>
      <c r="AO69" s="38"/>
      <c r="AP69" s="38"/>
      <c r="AQ69" s="38"/>
      <c r="AR69" s="38"/>
      <c r="AS69" s="38"/>
      <c r="AT69" s="38"/>
      <c r="AU69" s="39"/>
    </row>
    <row r="70" spans="27:47" s="29" customFormat="1" ht="12.75">
      <c r="AA70" s="32"/>
      <c r="AB70" s="32"/>
      <c r="AC70" s="32"/>
      <c r="AD70" s="32"/>
      <c r="AE70" s="32"/>
      <c r="AF70" s="32"/>
      <c r="AG70" s="32"/>
      <c r="AO70" s="38"/>
      <c r="AP70" s="38"/>
      <c r="AQ70" s="38"/>
      <c r="AR70" s="38"/>
      <c r="AS70" s="38"/>
      <c r="AT70" s="38"/>
      <c r="AU70" s="39"/>
    </row>
    <row r="71" spans="27:47" s="29" customFormat="1" ht="12.75">
      <c r="AA71" s="32"/>
      <c r="AB71" s="32"/>
      <c r="AC71" s="32"/>
      <c r="AD71" s="32"/>
      <c r="AE71" s="32"/>
      <c r="AF71" s="32"/>
      <c r="AG71" s="32"/>
      <c r="AO71" s="38"/>
      <c r="AP71" s="38"/>
      <c r="AQ71" s="38"/>
      <c r="AR71" s="38"/>
      <c r="AS71" s="38"/>
      <c r="AT71" s="38"/>
      <c r="AU71" s="39"/>
    </row>
    <row r="72" spans="27:47" s="29" customFormat="1" ht="12.75">
      <c r="AA72" s="32"/>
      <c r="AB72" s="32"/>
      <c r="AC72" s="32"/>
      <c r="AD72" s="32"/>
      <c r="AE72" s="32"/>
      <c r="AF72" s="32"/>
      <c r="AG72" s="32"/>
      <c r="AO72" s="38"/>
      <c r="AP72" s="38"/>
      <c r="AQ72" s="38"/>
      <c r="AR72" s="38"/>
      <c r="AS72" s="38"/>
      <c r="AT72" s="38"/>
      <c r="AU72" s="39"/>
    </row>
    <row r="73" spans="27:47" s="29" customFormat="1" ht="12.75">
      <c r="AA73" s="32"/>
      <c r="AB73" s="32"/>
      <c r="AC73" s="32"/>
      <c r="AD73" s="32"/>
      <c r="AE73" s="32"/>
      <c r="AF73" s="32"/>
      <c r="AG73" s="32"/>
      <c r="AO73" s="38"/>
      <c r="AP73" s="38"/>
      <c r="AQ73" s="38"/>
      <c r="AR73" s="38"/>
      <c r="AS73" s="38"/>
      <c r="AT73" s="38"/>
      <c r="AU73" s="39"/>
    </row>
    <row r="74" spans="27:47" s="29" customFormat="1" ht="12.75">
      <c r="AA74" s="32"/>
      <c r="AB74" s="32"/>
      <c r="AC74" s="32"/>
      <c r="AD74" s="32"/>
      <c r="AE74" s="32"/>
      <c r="AF74" s="32"/>
      <c r="AG74" s="32"/>
      <c r="AO74" s="38"/>
      <c r="AP74" s="38"/>
      <c r="AQ74" s="38"/>
      <c r="AR74" s="38"/>
      <c r="AS74" s="38"/>
      <c r="AT74" s="38"/>
      <c r="AU74" s="39"/>
    </row>
    <row r="75" spans="27:47" s="29" customFormat="1" ht="12.75">
      <c r="AA75" s="32"/>
      <c r="AB75" s="32"/>
      <c r="AC75" s="32"/>
      <c r="AD75" s="32"/>
      <c r="AE75" s="32"/>
      <c r="AF75" s="32"/>
      <c r="AG75" s="32"/>
      <c r="AO75" s="38"/>
      <c r="AP75" s="38"/>
      <c r="AQ75" s="38"/>
      <c r="AR75" s="38"/>
      <c r="AS75" s="38"/>
      <c r="AT75" s="38"/>
      <c r="AU75" s="39"/>
    </row>
    <row r="76" spans="27:47" s="29" customFormat="1" ht="12.75">
      <c r="AA76" s="32"/>
      <c r="AB76" s="32"/>
      <c r="AC76" s="32"/>
      <c r="AD76" s="32"/>
      <c r="AE76" s="32"/>
      <c r="AF76" s="32"/>
      <c r="AG76" s="32"/>
      <c r="AO76" s="38"/>
      <c r="AP76" s="38"/>
      <c r="AQ76" s="38"/>
      <c r="AR76" s="38"/>
      <c r="AS76" s="38"/>
      <c r="AT76" s="38"/>
      <c r="AU76" s="39"/>
    </row>
    <row r="77" spans="27:47" s="29" customFormat="1" ht="12.75">
      <c r="AA77" s="32"/>
      <c r="AB77" s="32"/>
      <c r="AC77" s="32"/>
      <c r="AD77" s="32"/>
      <c r="AE77" s="32"/>
      <c r="AF77" s="32"/>
      <c r="AG77" s="32"/>
      <c r="AO77" s="38"/>
      <c r="AP77" s="38"/>
      <c r="AQ77" s="38"/>
      <c r="AR77" s="38"/>
      <c r="AS77" s="38"/>
      <c r="AT77" s="38"/>
      <c r="AU77" s="39"/>
    </row>
    <row r="78" spans="27:47" s="29" customFormat="1" ht="12.75">
      <c r="AA78" s="32"/>
      <c r="AB78" s="32"/>
      <c r="AC78" s="32"/>
      <c r="AD78" s="32"/>
      <c r="AE78" s="32"/>
      <c r="AF78" s="32"/>
      <c r="AG78" s="32"/>
      <c r="AO78" s="38"/>
      <c r="AP78" s="38"/>
      <c r="AQ78" s="38"/>
      <c r="AR78" s="38"/>
      <c r="AS78" s="38"/>
      <c r="AT78" s="38"/>
      <c r="AU78" s="39"/>
    </row>
    <row r="79" spans="27:47" s="29" customFormat="1" ht="12.75">
      <c r="AA79" s="32"/>
      <c r="AB79" s="32"/>
      <c r="AC79" s="32"/>
      <c r="AD79" s="32"/>
      <c r="AE79" s="32"/>
      <c r="AF79" s="32"/>
      <c r="AG79" s="32"/>
      <c r="AO79" s="38"/>
      <c r="AP79" s="38"/>
      <c r="AQ79" s="38"/>
      <c r="AR79" s="38"/>
      <c r="AS79" s="38"/>
      <c r="AT79" s="38"/>
      <c r="AU79" s="39"/>
    </row>
    <row r="80" spans="27:47" s="29" customFormat="1" ht="12.75">
      <c r="AA80" s="32"/>
      <c r="AB80" s="32"/>
      <c r="AC80" s="32"/>
      <c r="AD80" s="32"/>
      <c r="AE80" s="32"/>
      <c r="AF80" s="32"/>
      <c r="AG80" s="32"/>
      <c r="AO80" s="38"/>
      <c r="AP80" s="38"/>
      <c r="AQ80" s="38"/>
      <c r="AR80" s="38"/>
      <c r="AS80" s="38"/>
      <c r="AT80" s="38"/>
      <c r="AU80" s="39"/>
    </row>
    <row r="81" spans="27:47" s="29" customFormat="1" ht="12.75">
      <c r="AA81" s="32"/>
      <c r="AB81" s="32"/>
      <c r="AC81" s="32"/>
      <c r="AD81" s="32"/>
      <c r="AE81" s="32"/>
      <c r="AF81" s="32"/>
      <c r="AG81" s="32"/>
      <c r="AO81" s="38"/>
      <c r="AP81" s="38"/>
      <c r="AQ81" s="38"/>
      <c r="AR81" s="38"/>
      <c r="AS81" s="38"/>
      <c r="AT81" s="38"/>
      <c r="AU81" s="39"/>
    </row>
    <row r="82" spans="27:47" s="29" customFormat="1" ht="12.75">
      <c r="AA82" s="32"/>
      <c r="AB82" s="32"/>
      <c r="AC82" s="32"/>
      <c r="AD82" s="32"/>
      <c r="AE82" s="32"/>
      <c r="AF82" s="32"/>
      <c r="AG82" s="32"/>
      <c r="AO82" s="38"/>
      <c r="AP82" s="38"/>
      <c r="AQ82" s="38"/>
      <c r="AR82" s="38"/>
      <c r="AS82" s="38"/>
      <c r="AT82" s="38"/>
      <c r="AU82" s="39"/>
    </row>
    <row r="83" spans="27:47" s="29" customFormat="1" ht="12.75">
      <c r="AA83" s="32"/>
      <c r="AB83" s="32"/>
      <c r="AC83" s="32"/>
      <c r="AD83" s="32"/>
      <c r="AE83" s="32"/>
      <c r="AF83" s="32"/>
      <c r="AG83" s="32"/>
      <c r="AO83" s="38"/>
      <c r="AP83" s="38"/>
      <c r="AQ83" s="38"/>
      <c r="AR83" s="38"/>
      <c r="AS83" s="38"/>
      <c r="AT83" s="38"/>
      <c r="AU83" s="39"/>
    </row>
    <row r="84" spans="27:47" s="29" customFormat="1" ht="12.75">
      <c r="AA84" s="32"/>
      <c r="AB84" s="32"/>
      <c r="AC84" s="32"/>
      <c r="AD84" s="32"/>
      <c r="AE84" s="32"/>
      <c r="AF84" s="32"/>
      <c r="AG84" s="32"/>
      <c r="AO84" s="38"/>
      <c r="AP84" s="38"/>
      <c r="AQ84" s="38"/>
      <c r="AR84" s="38"/>
      <c r="AS84" s="38"/>
      <c r="AT84" s="38"/>
      <c r="AU84" s="39"/>
    </row>
    <row r="85" spans="27:47" s="29" customFormat="1" ht="12.75">
      <c r="AA85" s="32"/>
      <c r="AB85" s="32"/>
      <c r="AC85" s="32"/>
      <c r="AD85" s="32"/>
      <c r="AE85" s="32"/>
      <c r="AF85" s="32"/>
      <c r="AG85" s="32"/>
      <c r="AO85" s="38"/>
      <c r="AP85" s="38"/>
      <c r="AQ85" s="38"/>
      <c r="AR85" s="38"/>
      <c r="AS85" s="38"/>
      <c r="AT85" s="38"/>
      <c r="AU85" s="39"/>
    </row>
    <row r="86" spans="27:47" s="29" customFormat="1" ht="12.75">
      <c r="AA86" s="32"/>
      <c r="AB86" s="32"/>
      <c r="AC86" s="32"/>
      <c r="AD86" s="32"/>
      <c r="AE86" s="32"/>
      <c r="AF86" s="32"/>
      <c r="AG86" s="32"/>
      <c r="AO86" s="38"/>
      <c r="AP86" s="38"/>
      <c r="AQ86" s="38"/>
      <c r="AR86" s="38"/>
      <c r="AS86" s="38"/>
      <c r="AT86" s="38"/>
      <c r="AU86" s="39"/>
    </row>
    <row r="87" spans="27:47" s="29" customFormat="1" ht="12.75">
      <c r="AA87" s="32"/>
      <c r="AB87" s="32"/>
      <c r="AC87" s="32"/>
      <c r="AD87" s="32"/>
      <c r="AE87" s="32"/>
      <c r="AF87" s="32"/>
      <c r="AG87" s="32"/>
      <c r="AO87" s="38"/>
      <c r="AP87" s="38"/>
      <c r="AQ87" s="38"/>
      <c r="AR87" s="38"/>
      <c r="AS87" s="38"/>
      <c r="AT87" s="38"/>
      <c r="AU87" s="39"/>
    </row>
    <row r="88" spans="27:47" s="29" customFormat="1" ht="12.75">
      <c r="AA88" s="32"/>
      <c r="AB88" s="32"/>
      <c r="AC88" s="32"/>
      <c r="AD88" s="32"/>
      <c r="AE88" s="32"/>
      <c r="AF88" s="32"/>
      <c r="AG88" s="32"/>
      <c r="AO88" s="38"/>
      <c r="AP88" s="38"/>
      <c r="AQ88" s="38"/>
      <c r="AR88" s="38"/>
      <c r="AS88" s="38"/>
      <c r="AT88" s="38"/>
      <c r="AU88" s="39"/>
    </row>
    <row r="89" spans="27:47" s="29" customFormat="1" ht="12.75">
      <c r="AA89" s="32"/>
      <c r="AB89" s="32"/>
      <c r="AC89" s="32"/>
      <c r="AD89" s="32"/>
      <c r="AE89" s="32"/>
      <c r="AF89" s="32"/>
      <c r="AG89" s="32"/>
      <c r="AO89" s="38"/>
      <c r="AP89" s="38"/>
      <c r="AQ89" s="38"/>
      <c r="AR89" s="38"/>
      <c r="AS89" s="38"/>
      <c r="AT89" s="38"/>
      <c r="AU89" s="39"/>
    </row>
    <row r="90" spans="27:47" s="29" customFormat="1" ht="12.75">
      <c r="AA90" s="32"/>
      <c r="AB90" s="32"/>
      <c r="AC90" s="32"/>
      <c r="AD90" s="32"/>
      <c r="AE90" s="32"/>
      <c r="AF90" s="32"/>
      <c r="AG90" s="32"/>
      <c r="AO90" s="38"/>
      <c r="AP90" s="38"/>
      <c r="AQ90" s="38"/>
      <c r="AR90" s="38"/>
      <c r="AS90" s="38"/>
      <c r="AT90" s="38"/>
      <c r="AU90" s="39"/>
    </row>
    <row r="91" spans="27:47" s="29" customFormat="1" ht="12.75">
      <c r="AA91" s="32"/>
      <c r="AB91" s="32"/>
      <c r="AC91" s="32"/>
      <c r="AD91" s="32"/>
      <c r="AE91" s="32"/>
      <c r="AF91" s="32"/>
      <c r="AG91" s="32"/>
      <c r="AO91" s="38"/>
      <c r="AP91" s="38"/>
      <c r="AQ91" s="38"/>
      <c r="AR91" s="38"/>
      <c r="AS91" s="38"/>
      <c r="AT91" s="38"/>
      <c r="AU91" s="39"/>
    </row>
    <row r="92" spans="27:47" s="29" customFormat="1" ht="12.75">
      <c r="AA92" s="32"/>
      <c r="AB92" s="32"/>
      <c r="AC92" s="32"/>
      <c r="AD92" s="32"/>
      <c r="AE92" s="32"/>
      <c r="AF92" s="32"/>
      <c r="AG92" s="32"/>
      <c r="AO92" s="38"/>
      <c r="AP92" s="38"/>
      <c r="AQ92" s="38"/>
      <c r="AR92" s="38"/>
      <c r="AS92" s="38"/>
      <c r="AT92" s="38"/>
      <c r="AU92" s="39"/>
    </row>
    <row r="93" spans="27:47" s="29" customFormat="1" ht="12.75">
      <c r="AA93" s="32"/>
      <c r="AB93" s="32"/>
      <c r="AC93" s="32"/>
      <c r="AD93" s="32"/>
      <c r="AE93" s="32"/>
      <c r="AF93" s="32"/>
      <c r="AG93" s="32"/>
      <c r="AO93" s="38"/>
      <c r="AP93" s="38"/>
      <c r="AQ93" s="38"/>
      <c r="AR93" s="38"/>
      <c r="AS93" s="38"/>
      <c r="AT93" s="38"/>
      <c r="AU93" s="39"/>
    </row>
    <row r="94" spans="27:47" s="29" customFormat="1" ht="12.75">
      <c r="AA94" s="32"/>
      <c r="AB94" s="32"/>
      <c r="AC94" s="32"/>
      <c r="AD94" s="32"/>
      <c r="AE94" s="32"/>
      <c r="AF94" s="32"/>
      <c r="AG94" s="32"/>
      <c r="AO94" s="38"/>
      <c r="AP94" s="38"/>
      <c r="AQ94" s="38"/>
      <c r="AR94" s="38"/>
      <c r="AS94" s="38"/>
      <c r="AT94" s="38"/>
      <c r="AU94" s="39"/>
    </row>
    <row r="95" spans="27:47" s="29" customFormat="1" ht="12.75">
      <c r="AA95" s="32"/>
      <c r="AB95" s="32"/>
      <c r="AC95" s="32"/>
      <c r="AD95" s="32"/>
      <c r="AE95" s="32"/>
      <c r="AF95" s="32"/>
      <c r="AG95" s="32"/>
      <c r="AO95" s="38"/>
      <c r="AP95" s="38"/>
      <c r="AQ95" s="38"/>
      <c r="AR95" s="38"/>
      <c r="AS95" s="38"/>
      <c r="AT95" s="38"/>
      <c r="AU95" s="39"/>
    </row>
    <row r="96" spans="27:47" s="29" customFormat="1" ht="12.75">
      <c r="AA96" s="32"/>
      <c r="AB96" s="32"/>
      <c r="AC96" s="32"/>
      <c r="AD96" s="32"/>
      <c r="AE96" s="32"/>
      <c r="AF96" s="32"/>
      <c r="AG96" s="32"/>
      <c r="AO96" s="38"/>
      <c r="AP96" s="38"/>
      <c r="AQ96" s="38"/>
      <c r="AR96" s="38"/>
      <c r="AS96" s="38"/>
      <c r="AT96" s="38"/>
      <c r="AU96" s="39"/>
    </row>
    <row r="97" spans="27:47" s="29" customFormat="1" ht="12.75">
      <c r="AA97" s="32"/>
      <c r="AB97" s="32"/>
      <c r="AC97" s="32"/>
      <c r="AD97" s="32"/>
      <c r="AE97" s="32"/>
      <c r="AF97" s="32"/>
      <c r="AG97" s="32"/>
      <c r="AO97" s="38"/>
      <c r="AP97" s="38"/>
      <c r="AQ97" s="38"/>
      <c r="AR97" s="38"/>
      <c r="AS97" s="38"/>
      <c r="AT97" s="38"/>
      <c r="AU97" s="39"/>
    </row>
    <row r="98" spans="27:47" s="29" customFormat="1" ht="12.75">
      <c r="AA98" s="32"/>
      <c r="AB98" s="32"/>
      <c r="AC98" s="32"/>
      <c r="AD98" s="32"/>
      <c r="AE98" s="32"/>
      <c r="AF98" s="32"/>
      <c r="AG98" s="32"/>
      <c r="AO98" s="38"/>
      <c r="AP98" s="38"/>
      <c r="AQ98" s="38"/>
      <c r="AR98" s="38"/>
      <c r="AS98" s="38"/>
      <c r="AT98" s="38"/>
      <c r="AU98" s="39"/>
    </row>
    <row r="99" spans="27:47" s="29" customFormat="1" ht="12.75">
      <c r="AA99" s="32"/>
      <c r="AB99" s="32"/>
      <c r="AC99" s="32"/>
      <c r="AD99" s="32"/>
      <c r="AE99" s="32"/>
      <c r="AF99" s="32"/>
      <c r="AG99" s="32"/>
      <c r="AO99" s="38"/>
      <c r="AP99" s="38"/>
      <c r="AQ99" s="38"/>
      <c r="AR99" s="38"/>
      <c r="AS99" s="38"/>
      <c r="AT99" s="38"/>
      <c r="AU99" s="39"/>
    </row>
    <row r="100" spans="27:47" s="29" customFormat="1" ht="12.75">
      <c r="AA100" s="32"/>
      <c r="AB100" s="32"/>
      <c r="AC100" s="32"/>
      <c r="AD100" s="32"/>
      <c r="AE100" s="32"/>
      <c r="AF100" s="32"/>
      <c r="AG100" s="32"/>
      <c r="AO100" s="38"/>
      <c r="AP100" s="38"/>
      <c r="AQ100" s="38"/>
      <c r="AR100" s="38"/>
      <c r="AS100" s="38"/>
      <c r="AT100" s="38"/>
      <c r="AU100" s="39"/>
    </row>
    <row r="101" spans="27:47" s="29" customFormat="1" ht="12.75">
      <c r="AA101" s="32"/>
      <c r="AB101" s="32"/>
      <c r="AC101" s="32"/>
      <c r="AD101" s="32"/>
      <c r="AE101" s="32"/>
      <c r="AF101" s="32"/>
      <c r="AG101" s="32"/>
      <c r="AO101" s="38"/>
      <c r="AP101" s="38"/>
      <c r="AQ101" s="38"/>
      <c r="AR101" s="38"/>
      <c r="AS101" s="38"/>
      <c r="AT101" s="38"/>
      <c r="AU101" s="39"/>
    </row>
    <row r="102" spans="27:47" s="29" customFormat="1" ht="12.75">
      <c r="AA102" s="32"/>
      <c r="AB102" s="32"/>
      <c r="AC102" s="32"/>
      <c r="AD102" s="32"/>
      <c r="AE102" s="32"/>
      <c r="AF102" s="32"/>
      <c r="AG102" s="32"/>
      <c r="AO102" s="38"/>
      <c r="AP102" s="38"/>
      <c r="AQ102" s="38"/>
      <c r="AR102" s="38"/>
      <c r="AS102" s="38"/>
      <c r="AT102" s="38"/>
      <c r="AU102" s="39"/>
    </row>
    <row r="103" spans="27:47" s="29" customFormat="1" ht="12.75">
      <c r="AA103" s="32"/>
      <c r="AB103" s="32"/>
      <c r="AC103" s="32"/>
      <c r="AD103" s="32"/>
      <c r="AE103" s="32"/>
      <c r="AF103" s="32"/>
      <c r="AG103" s="32"/>
      <c r="AO103" s="38"/>
      <c r="AP103" s="38"/>
      <c r="AQ103" s="38"/>
      <c r="AR103" s="38"/>
      <c r="AS103" s="38"/>
      <c r="AT103" s="38"/>
      <c r="AU103" s="39"/>
    </row>
    <row r="104" spans="27:47" s="29" customFormat="1" ht="12.75">
      <c r="AA104" s="32"/>
      <c r="AB104" s="32"/>
      <c r="AC104" s="32"/>
      <c r="AD104" s="32"/>
      <c r="AE104" s="32"/>
      <c r="AF104" s="32"/>
      <c r="AG104" s="32"/>
      <c r="AO104" s="38"/>
      <c r="AP104" s="38"/>
      <c r="AQ104" s="38"/>
      <c r="AR104" s="38"/>
      <c r="AS104" s="38"/>
      <c r="AT104" s="38"/>
      <c r="AU104" s="39"/>
    </row>
    <row r="105" spans="27:47" s="29" customFormat="1" ht="12.75">
      <c r="AA105" s="32"/>
      <c r="AB105" s="32"/>
      <c r="AC105" s="32"/>
      <c r="AD105" s="32"/>
      <c r="AE105" s="32"/>
      <c r="AF105" s="32"/>
      <c r="AG105" s="32"/>
      <c r="AO105" s="38"/>
      <c r="AP105" s="38"/>
      <c r="AQ105" s="38"/>
      <c r="AR105" s="38"/>
      <c r="AS105" s="38"/>
      <c r="AT105" s="38"/>
      <c r="AU105" s="39"/>
    </row>
    <row r="106" spans="27:47" s="29" customFormat="1" ht="12.75">
      <c r="AA106" s="32"/>
      <c r="AB106" s="32"/>
      <c r="AC106" s="32"/>
      <c r="AD106" s="32"/>
      <c r="AE106" s="32"/>
      <c r="AF106" s="32"/>
      <c r="AG106" s="32"/>
      <c r="AO106" s="38"/>
      <c r="AP106" s="38"/>
      <c r="AQ106" s="38"/>
      <c r="AR106" s="38"/>
      <c r="AS106" s="38"/>
      <c r="AT106" s="38"/>
      <c r="AU106" s="39"/>
    </row>
    <row r="107" spans="27:47" s="29" customFormat="1" ht="12.75">
      <c r="AA107" s="32"/>
      <c r="AB107" s="32"/>
      <c r="AC107" s="32"/>
      <c r="AD107" s="32"/>
      <c r="AE107" s="32"/>
      <c r="AF107" s="32"/>
      <c r="AG107" s="32"/>
      <c r="AO107" s="38"/>
      <c r="AP107" s="38"/>
      <c r="AQ107" s="38"/>
      <c r="AR107" s="38"/>
      <c r="AS107" s="38"/>
      <c r="AT107" s="38"/>
      <c r="AU107" s="39"/>
    </row>
    <row r="108" spans="27:47" s="29" customFormat="1" ht="12.75">
      <c r="AA108" s="32"/>
      <c r="AB108" s="32"/>
      <c r="AC108" s="32"/>
      <c r="AD108" s="32"/>
      <c r="AE108" s="32"/>
      <c r="AF108" s="32"/>
      <c r="AG108" s="32"/>
      <c r="AO108" s="38"/>
      <c r="AP108" s="38"/>
      <c r="AQ108" s="38"/>
      <c r="AR108" s="38"/>
      <c r="AS108" s="38"/>
      <c r="AT108" s="38"/>
      <c r="AU108" s="39"/>
    </row>
    <row r="109" spans="27:47" s="29" customFormat="1" ht="12.75">
      <c r="AA109" s="32"/>
      <c r="AB109" s="32"/>
      <c r="AC109" s="32"/>
      <c r="AD109" s="32"/>
      <c r="AE109" s="32"/>
      <c r="AF109" s="32"/>
      <c r="AG109" s="32"/>
      <c r="AO109" s="38"/>
      <c r="AP109" s="38"/>
      <c r="AQ109" s="38"/>
      <c r="AR109" s="38"/>
      <c r="AS109" s="38"/>
      <c r="AT109" s="38"/>
      <c r="AU109" s="39"/>
    </row>
    <row r="110" spans="27:47" s="29" customFormat="1" ht="12.75">
      <c r="AA110" s="32"/>
      <c r="AB110" s="32"/>
      <c r="AC110" s="32"/>
      <c r="AD110" s="32"/>
      <c r="AE110" s="32"/>
      <c r="AF110" s="32"/>
      <c r="AG110" s="32"/>
      <c r="AO110" s="38"/>
      <c r="AP110" s="38"/>
      <c r="AQ110" s="38"/>
      <c r="AR110" s="38"/>
      <c r="AS110" s="38"/>
      <c r="AT110" s="38"/>
      <c r="AU110" s="39"/>
    </row>
    <row r="111" spans="27:47" s="29" customFormat="1" ht="12.75">
      <c r="AA111" s="32"/>
      <c r="AB111" s="32"/>
      <c r="AC111" s="32"/>
      <c r="AD111" s="32"/>
      <c r="AE111" s="32"/>
      <c r="AF111" s="32"/>
      <c r="AG111" s="32"/>
      <c r="AO111" s="38"/>
      <c r="AP111" s="38"/>
      <c r="AQ111" s="38"/>
      <c r="AR111" s="38"/>
      <c r="AS111" s="38"/>
      <c r="AT111" s="38"/>
      <c r="AU111" s="39"/>
    </row>
    <row r="112" spans="27:47" s="29" customFormat="1" ht="12.75">
      <c r="AA112" s="32"/>
      <c r="AB112" s="32"/>
      <c r="AC112" s="32"/>
      <c r="AD112" s="32"/>
      <c r="AE112" s="32"/>
      <c r="AF112" s="32"/>
      <c r="AG112" s="32"/>
      <c r="AO112" s="38"/>
      <c r="AP112" s="38"/>
      <c r="AQ112" s="38"/>
      <c r="AR112" s="38"/>
      <c r="AS112" s="38"/>
      <c r="AT112" s="38"/>
      <c r="AU112" s="39"/>
    </row>
    <row r="113" spans="27:47" s="29" customFormat="1" ht="12.75">
      <c r="AA113" s="32"/>
      <c r="AB113" s="32"/>
      <c r="AC113" s="32"/>
      <c r="AD113" s="32"/>
      <c r="AE113" s="32"/>
      <c r="AF113" s="32"/>
      <c r="AG113" s="32"/>
      <c r="AO113" s="38"/>
      <c r="AP113" s="38"/>
      <c r="AQ113" s="38"/>
      <c r="AR113" s="38"/>
      <c r="AS113" s="38"/>
      <c r="AT113" s="38"/>
      <c r="AU113" s="39"/>
    </row>
    <row r="114" spans="27:47" s="29" customFormat="1" ht="12.75">
      <c r="AA114" s="32"/>
      <c r="AB114" s="32"/>
      <c r="AC114" s="32"/>
      <c r="AD114" s="32"/>
      <c r="AE114" s="32"/>
      <c r="AF114" s="32"/>
      <c r="AG114" s="32"/>
      <c r="AO114" s="38"/>
      <c r="AP114" s="38"/>
      <c r="AQ114" s="38"/>
      <c r="AR114" s="38"/>
      <c r="AS114" s="38"/>
      <c r="AT114" s="38"/>
      <c r="AU114" s="39"/>
    </row>
    <row r="115" spans="27:47" s="29" customFormat="1" ht="12.75">
      <c r="AA115" s="32"/>
      <c r="AB115" s="32"/>
      <c r="AC115" s="32"/>
      <c r="AD115" s="32"/>
      <c r="AE115" s="32"/>
      <c r="AF115" s="32"/>
      <c r="AG115" s="32"/>
      <c r="AO115" s="38"/>
      <c r="AP115" s="38"/>
      <c r="AQ115" s="38"/>
      <c r="AR115" s="38"/>
      <c r="AS115" s="38"/>
      <c r="AT115" s="38"/>
      <c r="AU115" s="39"/>
    </row>
    <row r="116" spans="27:47" s="29" customFormat="1" ht="12.75">
      <c r="AA116" s="32"/>
      <c r="AB116" s="32"/>
      <c r="AC116" s="32"/>
      <c r="AD116" s="32"/>
      <c r="AE116" s="32"/>
      <c r="AF116" s="32"/>
      <c r="AG116" s="32"/>
      <c r="AO116" s="38"/>
      <c r="AP116" s="38"/>
      <c r="AQ116" s="38"/>
      <c r="AR116" s="38"/>
      <c r="AS116" s="38"/>
      <c r="AT116" s="38"/>
      <c r="AU116" s="39"/>
    </row>
    <row r="117" spans="27:47" s="29" customFormat="1" ht="12.75">
      <c r="AA117" s="32"/>
      <c r="AB117" s="32"/>
      <c r="AC117" s="32"/>
      <c r="AD117" s="32"/>
      <c r="AE117" s="32"/>
      <c r="AF117" s="32"/>
      <c r="AG117" s="32"/>
      <c r="AO117" s="38"/>
      <c r="AP117" s="38"/>
      <c r="AQ117" s="38"/>
      <c r="AR117" s="38"/>
      <c r="AS117" s="38"/>
      <c r="AT117" s="38"/>
      <c r="AU117" s="39"/>
    </row>
    <row r="118" spans="27:47" s="29" customFormat="1" ht="12.75">
      <c r="AA118" s="32"/>
      <c r="AB118" s="32"/>
      <c r="AC118" s="32"/>
      <c r="AD118" s="32"/>
      <c r="AE118" s="32"/>
      <c r="AF118" s="32"/>
      <c r="AG118" s="32"/>
      <c r="AO118" s="38"/>
      <c r="AP118" s="38"/>
      <c r="AQ118" s="38"/>
      <c r="AR118" s="38"/>
      <c r="AS118" s="38"/>
      <c r="AT118" s="38"/>
      <c r="AU118" s="39"/>
    </row>
    <row r="119" spans="27:47" s="29" customFormat="1" ht="12.75">
      <c r="AA119" s="32"/>
      <c r="AB119" s="32"/>
      <c r="AC119" s="32"/>
      <c r="AD119" s="32"/>
      <c r="AE119" s="32"/>
      <c r="AF119" s="32"/>
      <c r="AG119" s="32"/>
      <c r="AO119" s="38"/>
      <c r="AP119" s="38"/>
      <c r="AQ119" s="38"/>
      <c r="AR119" s="38"/>
      <c r="AS119" s="38"/>
      <c r="AT119" s="38"/>
      <c r="AU119" s="39"/>
    </row>
    <row r="120" spans="27:47" s="29" customFormat="1" ht="12.75">
      <c r="AA120" s="32"/>
      <c r="AB120" s="32"/>
      <c r="AC120" s="32"/>
      <c r="AD120" s="32"/>
      <c r="AE120" s="32"/>
      <c r="AF120" s="32"/>
      <c r="AG120" s="32"/>
      <c r="AO120" s="38"/>
      <c r="AP120" s="38"/>
      <c r="AQ120" s="38"/>
      <c r="AR120" s="38"/>
      <c r="AS120" s="38"/>
      <c r="AT120" s="38"/>
      <c r="AU120" s="39"/>
    </row>
    <row r="121" spans="27:47" s="29" customFormat="1" ht="12.75">
      <c r="AA121" s="32"/>
      <c r="AB121" s="32"/>
      <c r="AC121" s="32"/>
      <c r="AD121" s="32"/>
      <c r="AE121" s="32"/>
      <c r="AF121" s="32"/>
      <c r="AG121" s="32"/>
      <c r="AO121" s="38"/>
      <c r="AP121" s="38"/>
      <c r="AQ121" s="38"/>
      <c r="AR121" s="38"/>
      <c r="AS121" s="38"/>
      <c r="AT121" s="38"/>
      <c r="AU121" s="39"/>
    </row>
    <row r="122" spans="27:47" s="29" customFormat="1" ht="12.75">
      <c r="AA122" s="32"/>
      <c r="AB122" s="32"/>
      <c r="AC122" s="32"/>
      <c r="AD122" s="32"/>
      <c r="AE122" s="32"/>
      <c r="AF122" s="32"/>
      <c r="AG122" s="32"/>
      <c r="AO122" s="38"/>
      <c r="AP122" s="38"/>
      <c r="AQ122" s="38"/>
      <c r="AR122" s="38"/>
      <c r="AS122" s="38"/>
      <c r="AT122" s="38"/>
      <c r="AU122" s="39"/>
    </row>
    <row r="123" spans="27:47" s="29" customFormat="1" ht="12.75">
      <c r="AA123" s="32"/>
      <c r="AB123" s="32"/>
      <c r="AC123" s="32"/>
      <c r="AD123" s="32"/>
      <c r="AE123" s="32"/>
      <c r="AF123" s="32"/>
      <c r="AG123" s="32"/>
      <c r="AO123" s="38"/>
      <c r="AP123" s="38"/>
      <c r="AQ123" s="38"/>
      <c r="AR123" s="38"/>
      <c r="AS123" s="38"/>
      <c r="AT123" s="38"/>
      <c r="AU123" s="39"/>
    </row>
    <row r="124" spans="27:47" s="29" customFormat="1" ht="12.75">
      <c r="AA124" s="32"/>
      <c r="AB124" s="32"/>
      <c r="AC124" s="32"/>
      <c r="AD124" s="32"/>
      <c r="AE124" s="32"/>
      <c r="AF124" s="32"/>
      <c r="AG124" s="32"/>
      <c r="AO124" s="38"/>
      <c r="AP124" s="38"/>
      <c r="AQ124" s="38"/>
      <c r="AR124" s="38"/>
      <c r="AS124" s="38"/>
      <c r="AT124" s="38"/>
      <c r="AU124" s="39"/>
    </row>
    <row r="125" spans="27:47" s="29" customFormat="1" ht="12.75">
      <c r="AA125" s="32"/>
      <c r="AB125" s="32"/>
      <c r="AC125" s="32"/>
      <c r="AD125" s="32"/>
      <c r="AE125" s="32"/>
      <c r="AF125" s="32"/>
      <c r="AG125" s="32"/>
      <c r="AO125" s="38"/>
      <c r="AP125" s="38"/>
      <c r="AQ125" s="38"/>
      <c r="AR125" s="38"/>
      <c r="AS125" s="38"/>
      <c r="AT125" s="38"/>
      <c r="AU125" s="39"/>
    </row>
    <row r="126" spans="27:47" s="29" customFormat="1" ht="12.75">
      <c r="AA126" s="32"/>
      <c r="AB126" s="32"/>
      <c r="AC126" s="32"/>
      <c r="AD126" s="32"/>
      <c r="AE126" s="32"/>
      <c r="AF126" s="32"/>
      <c r="AG126" s="32"/>
      <c r="AO126" s="38"/>
      <c r="AP126" s="38"/>
      <c r="AQ126" s="38"/>
      <c r="AR126" s="38"/>
      <c r="AS126" s="38"/>
      <c r="AT126" s="38"/>
      <c r="AU126" s="39"/>
    </row>
    <row r="127" spans="27:47" s="29" customFormat="1" ht="12.75">
      <c r="AA127" s="32"/>
      <c r="AB127" s="32"/>
      <c r="AC127" s="32"/>
      <c r="AD127" s="32"/>
      <c r="AE127" s="32"/>
      <c r="AF127" s="32"/>
      <c r="AG127" s="32"/>
      <c r="AO127" s="38"/>
      <c r="AP127" s="38"/>
      <c r="AQ127" s="38"/>
      <c r="AR127" s="38"/>
      <c r="AS127" s="38"/>
      <c r="AT127" s="38"/>
      <c r="AU127" s="39"/>
    </row>
    <row r="128" spans="27:47" s="29" customFormat="1" ht="12.75">
      <c r="AA128" s="32"/>
      <c r="AB128" s="32"/>
      <c r="AC128" s="32"/>
      <c r="AD128" s="32"/>
      <c r="AE128" s="32"/>
      <c r="AF128" s="32"/>
      <c r="AG128" s="32"/>
      <c r="AO128" s="38"/>
      <c r="AP128" s="38"/>
      <c r="AQ128" s="38"/>
      <c r="AR128" s="38"/>
      <c r="AS128" s="38"/>
      <c r="AT128" s="38"/>
      <c r="AU128" s="39"/>
    </row>
    <row r="129" spans="27:47" s="29" customFormat="1" ht="12.75">
      <c r="AA129" s="32"/>
      <c r="AB129" s="32"/>
      <c r="AC129" s="32"/>
      <c r="AD129" s="32"/>
      <c r="AE129" s="32"/>
      <c r="AF129" s="32"/>
      <c r="AG129" s="32"/>
      <c r="AO129" s="38"/>
      <c r="AP129" s="38"/>
      <c r="AQ129" s="38"/>
      <c r="AR129" s="38"/>
      <c r="AS129" s="38"/>
      <c r="AT129" s="38"/>
      <c r="AU129" s="39"/>
    </row>
    <row r="130" spans="27:47" s="29" customFormat="1" ht="12.75">
      <c r="AA130" s="32"/>
      <c r="AB130" s="32"/>
      <c r="AC130" s="32"/>
      <c r="AD130" s="32"/>
      <c r="AE130" s="32"/>
      <c r="AF130" s="32"/>
      <c r="AG130" s="32"/>
      <c r="AO130" s="38"/>
      <c r="AP130" s="38"/>
      <c r="AQ130" s="38"/>
      <c r="AR130" s="38"/>
      <c r="AS130" s="38"/>
      <c r="AT130" s="38"/>
      <c r="AU130" s="39"/>
    </row>
    <row r="131" spans="27:47" s="29" customFormat="1" ht="12.75">
      <c r="AA131" s="32"/>
      <c r="AB131" s="32"/>
      <c r="AC131" s="32"/>
      <c r="AD131" s="32"/>
      <c r="AE131" s="32"/>
      <c r="AF131" s="32"/>
      <c r="AG131" s="32"/>
      <c r="AO131" s="38"/>
      <c r="AP131" s="38"/>
      <c r="AQ131" s="38"/>
      <c r="AR131" s="38"/>
      <c r="AS131" s="38"/>
      <c r="AT131" s="38"/>
      <c r="AU131" s="39"/>
    </row>
    <row r="132" spans="27:47" s="29" customFormat="1" ht="12.75">
      <c r="AA132" s="32"/>
      <c r="AB132" s="32"/>
      <c r="AC132" s="32"/>
      <c r="AD132" s="32"/>
      <c r="AE132" s="32"/>
      <c r="AF132" s="32"/>
      <c r="AG132" s="32"/>
      <c r="AO132" s="38"/>
      <c r="AP132" s="38"/>
      <c r="AQ132" s="38"/>
      <c r="AR132" s="38"/>
      <c r="AS132" s="38"/>
      <c r="AT132" s="38"/>
      <c r="AU132" s="39"/>
    </row>
    <row r="133" spans="27:47" s="29" customFormat="1" ht="12.75">
      <c r="AA133" s="32"/>
      <c r="AB133" s="32"/>
      <c r="AC133" s="32"/>
      <c r="AD133" s="32"/>
      <c r="AE133" s="32"/>
      <c r="AF133" s="32"/>
      <c r="AG133" s="32"/>
      <c r="AO133" s="38"/>
      <c r="AP133" s="38"/>
      <c r="AQ133" s="38"/>
      <c r="AR133" s="38"/>
      <c r="AS133" s="38"/>
      <c r="AT133" s="38"/>
      <c r="AU133" s="39"/>
    </row>
    <row r="134" spans="27:47" s="29" customFormat="1" ht="12.75">
      <c r="AA134" s="32"/>
      <c r="AB134" s="32"/>
      <c r="AC134" s="32"/>
      <c r="AD134" s="32"/>
      <c r="AE134" s="32"/>
      <c r="AF134" s="32"/>
      <c r="AG134" s="32"/>
      <c r="AO134" s="38"/>
      <c r="AP134" s="38"/>
      <c r="AQ134" s="38"/>
      <c r="AR134" s="38"/>
      <c r="AS134" s="38"/>
      <c r="AT134" s="38"/>
      <c r="AU134" s="39"/>
    </row>
    <row r="135" spans="27:47" s="29" customFormat="1" ht="12.75">
      <c r="AA135" s="32"/>
      <c r="AB135" s="32"/>
      <c r="AC135" s="32"/>
      <c r="AD135" s="32"/>
      <c r="AE135" s="32"/>
      <c r="AF135" s="32"/>
      <c r="AG135" s="32"/>
      <c r="AO135" s="38"/>
      <c r="AP135" s="38"/>
      <c r="AQ135" s="38"/>
      <c r="AR135" s="38"/>
      <c r="AS135" s="38"/>
      <c r="AT135" s="38"/>
      <c r="AU135" s="39"/>
    </row>
    <row r="136" spans="27:47" s="29" customFormat="1" ht="12.75">
      <c r="AA136" s="32"/>
      <c r="AB136" s="32"/>
      <c r="AC136" s="32"/>
      <c r="AD136" s="32"/>
      <c r="AE136" s="32"/>
      <c r="AF136" s="32"/>
      <c r="AG136" s="32"/>
      <c r="AO136" s="38"/>
      <c r="AP136" s="38"/>
      <c r="AQ136" s="38"/>
      <c r="AR136" s="38"/>
      <c r="AS136" s="38"/>
      <c r="AT136" s="38"/>
      <c r="AU136" s="39"/>
    </row>
    <row r="137" spans="27:47" s="29" customFormat="1" ht="12.75">
      <c r="AA137" s="32"/>
      <c r="AB137" s="32"/>
      <c r="AC137" s="32"/>
      <c r="AD137" s="32"/>
      <c r="AE137" s="32"/>
      <c r="AF137" s="32"/>
      <c r="AG137" s="32"/>
      <c r="AO137" s="38"/>
      <c r="AP137" s="38"/>
      <c r="AQ137" s="38"/>
      <c r="AR137" s="38"/>
      <c r="AS137" s="38"/>
      <c r="AT137" s="38"/>
      <c r="AU137" s="39"/>
    </row>
    <row r="138" spans="27:47" s="29" customFormat="1" ht="12.75">
      <c r="AA138" s="32"/>
      <c r="AB138" s="32"/>
      <c r="AC138" s="32"/>
      <c r="AD138" s="32"/>
      <c r="AE138" s="32"/>
      <c r="AF138" s="32"/>
      <c r="AG138" s="32"/>
      <c r="AO138" s="38"/>
      <c r="AP138" s="38"/>
      <c r="AQ138" s="38"/>
      <c r="AR138" s="38"/>
      <c r="AS138" s="38"/>
      <c r="AT138" s="38"/>
      <c r="AU138" s="39"/>
    </row>
    <row r="139" spans="27:47" s="29" customFormat="1" ht="12.75">
      <c r="AA139" s="32"/>
      <c r="AB139" s="32"/>
      <c r="AC139" s="32"/>
      <c r="AD139" s="32"/>
      <c r="AE139" s="32"/>
      <c r="AF139" s="32"/>
      <c r="AG139" s="32"/>
      <c r="AO139" s="38"/>
      <c r="AP139" s="38"/>
      <c r="AQ139" s="38"/>
      <c r="AR139" s="38"/>
      <c r="AS139" s="38"/>
      <c r="AT139" s="38"/>
      <c r="AU139" s="39"/>
    </row>
    <row r="140" spans="27:47" s="29" customFormat="1" ht="12.75">
      <c r="AA140" s="32"/>
      <c r="AB140" s="32"/>
      <c r="AC140" s="32"/>
      <c r="AD140" s="32"/>
      <c r="AE140" s="32"/>
      <c r="AF140" s="32"/>
      <c r="AG140" s="32"/>
      <c r="AO140" s="38"/>
      <c r="AP140" s="38"/>
      <c r="AQ140" s="38"/>
      <c r="AR140" s="38"/>
      <c r="AS140" s="38"/>
      <c r="AT140" s="38"/>
      <c r="AU140" s="39"/>
    </row>
    <row r="141" spans="27:47" s="29" customFormat="1" ht="12.75">
      <c r="AA141" s="32"/>
      <c r="AB141" s="32"/>
      <c r="AC141" s="32"/>
      <c r="AD141" s="32"/>
      <c r="AE141" s="32"/>
      <c r="AF141" s="32"/>
      <c r="AG141" s="32"/>
      <c r="AO141" s="38"/>
      <c r="AP141" s="38"/>
      <c r="AQ141" s="38"/>
      <c r="AR141" s="38"/>
      <c r="AS141" s="38"/>
      <c r="AT141" s="38"/>
      <c r="AU141" s="39"/>
    </row>
    <row r="142" spans="27:47" s="29" customFormat="1" ht="12.75">
      <c r="AA142" s="32"/>
      <c r="AB142" s="32"/>
      <c r="AC142" s="32"/>
      <c r="AD142" s="32"/>
      <c r="AE142" s="32"/>
      <c r="AF142" s="32"/>
      <c r="AG142" s="32"/>
      <c r="AO142" s="38"/>
      <c r="AP142" s="38"/>
      <c r="AQ142" s="38"/>
      <c r="AR142" s="38"/>
      <c r="AS142" s="38"/>
      <c r="AT142" s="38"/>
      <c r="AU142" s="39"/>
    </row>
    <row r="143" spans="27:47" s="29" customFormat="1" ht="12.75">
      <c r="AA143" s="32"/>
      <c r="AB143" s="32"/>
      <c r="AC143" s="32"/>
      <c r="AD143" s="32"/>
      <c r="AE143" s="32"/>
      <c r="AF143" s="32"/>
      <c r="AG143" s="32"/>
      <c r="AO143" s="38"/>
      <c r="AP143" s="38"/>
      <c r="AQ143" s="38"/>
      <c r="AR143" s="38"/>
      <c r="AS143" s="38"/>
      <c r="AT143" s="38"/>
      <c r="AU143" s="39"/>
    </row>
    <row r="144" spans="27:47" s="29" customFormat="1" ht="12.75">
      <c r="AA144" s="32"/>
      <c r="AB144" s="32"/>
      <c r="AC144" s="32"/>
      <c r="AD144" s="32"/>
      <c r="AE144" s="32"/>
      <c r="AF144" s="32"/>
      <c r="AG144" s="32"/>
      <c r="AO144" s="38"/>
      <c r="AP144" s="38"/>
      <c r="AQ144" s="38"/>
      <c r="AR144" s="38"/>
      <c r="AS144" s="38"/>
      <c r="AT144" s="38"/>
      <c r="AU144" s="39"/>
    </row>
    <row r="145" spans="27:47" s="29" customFormat="1" ht="12.75">
      <c r="AA145" s="32"/>
      <c r="AB145" s="32"/>
      <c r="AC145" s="32"/>
      <c r="AD145" s="32"/>
      <c r="AE145" s="32"/>
      <c r="AF145" s="32"/>
      <c r="AG145" s="32"/>
      <c r="AO145" s="38"/>
      <c r="AP145" s="38"/>
      <c r="AQ145" s="38"/>
      <c r="AR145" s="38"/>
      <c r="AS145" s="38"/>
      <c r="AT145" s="38"/>
      <c r="AU145" s="39"/>
    </row>
    <row r="146" spans="27:47" s="29" customFormat="1" ht="12.75">
      <c r="AA146" s="32"/>
      <c r="AB146" s="32"/>
      <c r="AC146" s="32"/>
      <c r="AD146" s="32"/>
      <c r="AE146" s="32"/>
      <c r="AF146" s="32"/>
      <c r="AG146" s="32"/>
      <c r="AO146" s="38"/>
      <c r="AP146" s="38"/>
      <c r="AQ146" s="38"/>
      <c r="AR146" s="38"/>
      <c r="AS146" s="38"/>
      <c r="AT146" s="38"/>
      <c r="AU146" s="39"/>
    </row>
    <row r="147" spans="27:47" s="29" customFormat="1" ht="12.75">
      <c r="AA147" s="32"/>
      <c r="AB147" s="32"/>
      <c r="AC147" s="32"/>
      <c r="AD147" s="32"/>
      <c r="AE147" s="32"/>
      <c r="AF147" s="32"/>
      <c r="AG147" s="32"/>
      <c r="AO147" s="38"/>
      <c r="AP147" s="38"/>
      <c r="AQ147" s="38"/>
      <c r="AR147" s="38"/>
      <c r="AS147" s="38"/>
      <c r="AT147" s="38"/>
      <c r="AU147" s="39"/>
    </row>
    <row r="148" spans="27:47" s="29" customFormat="1" ht="12.75">
      <c r="AA148" s="32"/>
      <c r="AB148" s="32"/>
      <c r="AC148" s="32"/>
      <c r="AD148" s="32"/>
      <c r="AE148" s="32"/>
      <c r="AF148" s="32"/>
      <c r="AG148" s="32"/>
      <c r="AO148" s="38"/>
      <c r="AP148" s="38"/>
      <c r="AQ148" s="38"/>
      <c r="AR148" s="38"/>
      <c r="AS148" s="38"/>
      <c r="AT148" s="38"/>
      <c r="AU148" s="39"/>
    </row>
    <row r="149" spans="27:47" s="29" customFormat="1" ht="12.75">
      <c r="AA149" s="32"/>
      <c r="AB149" s="32"/>
      <c r="AC149" s="32"/>
      <c r="AD149" s="32"/>
      <c r="AE149" s="32"/>
      <c r="AF149" s="32"/>
      <c r="AG149" s="32"/>
      <c r="AO149" s="38"/>
      <c r="AP149" s="38"/>
      <c r="AQ149" s="38"/>
      <c r="AR149" s="38"/>
      <c r="AS149" s="38"/>
      <c r="AT149" s="38"/>
      <c r="AU149" s="39"/>
    </row>
    <row r="150" spans="27:47" s="29" customFormat="1" ht="12.75">
      <c r="AA150" s="32"/>
      <c r="AB150" s="32"/>
      <c r="AC150" s="32"/>
      <c r="AD150" s="32"/>
      <c r="AE150" s="32"/>
      <c r="AF150" s="32"/>
      <c r="AG150" s="32"/>
      <c r="AO150" s="38"/>
      <c r="AP150" s="38"/>
      <c r="AQ150" s="38"/>
      <c r="AR150" s="38"/>
      <c r="AS150" s="38"/>
      <c r="AT150" s="38"/>
      <c r="AU150" s="39"/>
    </row>
    <row r="151" spans="27:47" s="29" customFormat="1" ht="12.75">
      <c r="AA151" s="32"/>
      <c r="AB151" s="32"/>
      <c r="AC151" s="32"/>
      <c r="AD151" s="32"/>
      <c r="AE151" s="32"/>
      <c r="AF151" s="32"/>
      <c r="AG151" s="32"/>
      <c r="AO151" s="38"/>
      <c r="AP151" s="38"/>
      <c r="AQ151" s="38"/>
      <c r="AR151" s="38"/>
      <c r="AS151" s="38"/>
      <c r="AT151" s="38"/>
      <c r="AU151" s="39"/>
    </row>
    <row r="152" spans="27:47" s="29" customFormat="1" ht="12.75">
      <c r="AA152" s="32"/>
      <c r="AB152" s="32"/>
      <c r="AC152" s="32"/>
      <c r="AD152" s="32"/>
      <c r="AE152" s="32"/>
      <c r="AF152" s="32"/>
      <c r="AG152" s="32"/>
      <c r="AO152" s="38"/>
      <c r="AP152" s="38"/>
      <c r="AQ152" s="38"/>
      <c r="AR152" s="38"/>
      <c r="AS152" s="38"/>
      <c r="AT152" s="38"/>
      <c r="AU152" s="39"/>
    </row>
    <row r="153" spans="27:47" s="29" customFormat="1" ht="12.75">
      <c r="AA153" s="32"/>
      <c r="AB153" s="32"/>
      <c r="AC153" s="32"/>
      <c r="AD153" s="32"/>
      <c r="AE153" s="32"/>
      <c r="AF153" s="32"/>
      <c r="AG153" s="32"/>
      <c r="AO153" s="38"/>
      <c r="AP153" s="38"/>
      <c r="AQ153" s="38"/>
      <c r="AR153" s="38"/>
      <c r="AS153" s="38"/>
      <c r="AT153" s="38"/>
      <c r="AU153" s="39"/>
    </row>
    <row r="154" spans="27:47" s="29" customFormat="1" ht="12.75">
      <c r="AA154" s="32"/>
      <c r="AB154" s="32"/>
      <c r="AC154" s="32"/>
      <c r="AD154" s="32"/>
      <c r="AE154" s="32"/>
      <c r="AF154" s="32"/>
      <c r="AG154" s="32"/>
      <c r="AO154" s="38"/>
      <c r="AP154" s="38"/>
      <c r="AQ154" s="38"/>
      <c r="AR154" s="38"/>
      <c r="AS154" s="38"/>
      <c r="AT154" s="38"/>
      <c r="AU154" s="39"/>
    </row>
    <row r="155" spans="27:47" s="29" customFormat="1" ht="12.75">
      <c r="AA155" s="32"/>
      <c r="AB155" s="32"/>
      <c r="AC155" s="32"/>
      <c r="AD155" s="32"/>
      <c r="AE155" s="32"/>
      <c r="AF155" s="32"/>
      <c r="AG155" s="32"/>
      <c r="AO155" s="38"/>
      <c r="AP155" s="38"/>
      <c r="AQ155" s="38"/>
      <c r="AR155" s="38"/>
      <c r="AS155" s="38"/>
      <c r="AT155" s="38"/>
      <c r="AU155" s="39"/>
    </row>
    <row r="156" spans="27:47" s="29" customFormat="1" ht="12.75">
      <c r="AA156" s="32"/>
      <c r="AB156" s="32"/>
      <c r="AC156" s="32"/>
      <c r="AD156" s="32"/>
      <c r="AE156" s="32"/>
      <c r="AF156" s="32"/>
      <c r="AG156" s="32"/>
      <c r="AO156" s="38"/>
      <c r="AP156" s="38"/>
      <c r="AQ156" s="38"/>
      <c r="AR156" s="38"/>
      <c r="AS156" s="38"/>
      <c r="AT156" s="38"/>
      <c r="AU156" s="39"/>
    </row>
    <row r="157" spans="27:47" s="29" customFormat="1" ht="12.75">
      <c r="AA157" s="32"/>
      <c r="AB157" s="32"/>
      <c r="AC157" s="32"/>
      <c r="AD157" s="32"/>
      <c r="AE157" s="32"/>
      <c r="AF157" s="32"/>
      <c r="AG157" s="32"/>
      <c r="AO157" s="38"/>
      <c r="AP157" s="38"/>
      <c r="AQ157" s="38"/>
      <c r="AR157" s="38"/>
      <c r="AS157" s="38"/>
      <c r="AT157" s="38"/>
      <c r="AU157" s="39"/>
    </row>
    <row r="158" spans="27:47" s="29" customFormat="1" ht="12.75">
      <c r="AA158" s="32"/>
      <c r="AB158" s="32"/>
      <c r="AC158" s="32"/>
      <c r="AD158" s="32"/>
      <c r="AE158" s="32"/>
      <c r="AF158" s="32"/>
      <c r="AG158" s="32"/>
      <c r="AO158" s="38"/>
      <c r="AP158" s="38"/>
      <c r="AQ158" s="38"/>
      <c r="AR158" s="38"/>
      <c r="AS158" s="38"/>
      <c r="AT158" s="38"/>
      <c r="AU158" s="39"/>
    </row>
    <row r="159" spans="27:47" s="29" customFormat="1" ht="12.75">
      <c r="AA159" s="32"/>
      <c r="AB159" s="32"/>
      <c r="AC159" s="32"/>
      <c r="AD159" s="32"/>
      <c r="AE159" s="32"/>
      <c r="AF159" s="32"/>
      <c r="AG159" s="32"/>
      <c r="AO159" s="38"/>
      <c r="AP159" s="38"/>
      <c r="AQ159" s="38"/>
      <c r="AR159" s="38"/>
      <c r="AS159" s="38"/>
      <c r="AT159" s="38"/>
      <c r="AU159" s="39"/>
    </row>
    <row r="160" spans="27:47" s="29" customFormat="1" ht="12.75">
      <c r="AA160" s="32"/>
      <c r="AB160" s="32"/>
      <c r="AC160" s="32"/>
      <c r="AD160" s="32"/>
      <c r="AE160" s="32"/>
      <c r="AF160" s="32"/>
      <c r="AG160" s="32"/>
      <c r="AO160" s="38"/>
      <c r="AP160" s="38"/>
      <c r="AQ160" s="38"/>
      <c r="AR160" s="38"/>
      <c r="AS160" s="38"/>
      <c r="AT160" s="38"/>
      <c r="AU160" s="39"/>
    </row>
    <row r="161" spans="27:47" s="29" customFormat="1" ht="12.75">
      <c r="AA161" s="32"/>
      <c r="AB161" s="32"/>
      <c r="AC161" s="32"/>
      <c r="AD161" s="32"/>
      <c r="AE161" s="32"/>
      <c r="AF161" s="32"/>
      <c r="AG161" s="32"/>
      <c r="AO161" s="38"/>
      <c r="AP161" s="38"/>
      <c r="AQ161" s="38"/>
      <c r="AR161" s="38"/>
      <c r="AS161" s="38"/>
      <c r="AT161" s="38"/>
      <c r="AU161" s="39"/>
    </row>
    <row r="162" spans="27:47" s="29" customFormat="1" ht="12.75">
      <c r="AA162" s="32"/>
      <c r="AB162" s="32"/>
      <c r="AC162" s="32"/>
      <c r="AD162" s="32"/>
      <c r="AE162" s="32"/>
      <c r="AF162" s="32"/>
      <c r="AG162" s="32"/>
      <c r="AO162" s="38"/>
      <c r="AP162" s="38"/>
      <c r="AQ162" s="38"/>
      <c r="AR162" s="38"/>
      <c r="AS162" s="38"/>
      <c r="AT162" s="38"/>
      <c r="AU162" s="39"/>
    </row>
    <row r="163" spans="27:47" s="29" customFormat="1" ht="12.75">
      <c r="AA163" s="32"/>
      <c r="AB163" s="32"/>
      <c r="AC163" s="32"/>
      <c r="AD163" s="32"/>
      <c r="AE163" s="32"/>
      <c r="AF163" s="32"/>
      <c r="AG163" s="32"/>
      <c r="AO163" s="38"/>
      <c r="AP163" s="38"/>
      <c r="AQ163" s="38"/>
      <c r="AR163" s="38"/>
      <c r="AS163" s="38"/>
      <c r="AT163" s="38"/>
      <c r="AU163" s="39"/>
    </row>
    <row r="164" spans="27:47" s="29" customFormat="1" ht="12.75">
      <c r="AA164" s="32"/>
      <c r="AB164" s="32"/>
      <c r="AC164" s="32"/>
      <c r="AD164" s="32"/>
      <c r="AE164" s="32"/>
      <c r="AF164" s="32"/>
      <c r="AG164" s="32"/>
      <c r="AO164" s="38"/>
      <c r="AP164" s="38"/>
      <c r="AQ164" s="38"/>
      <c r="AR164" s="38"/>
      <c r="AS164" s="38"/>
      <c r="AT164" s="38"/>
      <c r="AU164" s="39"/>
    </row>
    <row r="165" spans="27:47" s="29" customFormat="1" ht="12.75">
      <c r="AA165" s="32"/>
      <c r="AB165" s="32"/>
      <c r="AC165" s="32"/>
      <c r="AD165" s="32"/>
      <c r="AE165" s="32"/>
      <c r="AF165" s="32"/>
      <c r="AG165" s="32"/>
      <c r="AO165" s="38"/>
      <c r="AP165" s="38"/>
      <c r="AQ165" s="38"/>
      <c r="AR165" s="38"/>
      <c r="AS165" s="38"/>
      <c r="AT165" s="38"/>
      <c r="AU165" s="39"/>
    </row>
    <row r="166" spans="27:47" s="29" customFormat="1" ht="12.75">
      <c r="AA166" s="32"/>
      <c r="AB166" s="32"/>
      <c r="AC166" s="32"/>
      <c r="AD166" s="32"/>
      <c r="AE166" s="32"/>
      <c r="AF166" s="32"/>
      <c r="AG166" s="32"/>
      <c r="AO166" s="38"/>
      <c r="AP166" s="38"/>
      <c r="AQ166" s="38"/>
      <c r="AR166" s="38"/>
      <c r="AS166" s="38"/>
      <c r="AT166" s="38"/>
      <c r="AU166" s="39"/>
    </row>
    <row r="167" spans="27:47" s="29" customFormat="1" ht="12.75">
      <c r="AA167" s="32"/>
      <c r="AB167" s="32"/>
      <c r="AC167" s="32"/>
      <c r="AD167" s="32"/>
      <c r="AE167" s="32"/>
      <c r="AF167" s="32"/>
      <c r="AG167" s="32"/>
      <c r="AO167" s="38"/>
      <c r="AP167" s="38"/>
      <c r="AQ167" s="38"/>
      <c r="AR167" s="38"/>
      <c r="AS167" s="38"/>
      <c r="AT167" s="38"/>
      <c r="AU167" s="39"/>
    </row>
    <row r="168" spans="27:47" s="29" customFormat="1" ht="12.75">
      <c r="AA168" s="32"/>
      <c r="AB168" s="32"/>
      <c r="AC168" s="32"/>
      <c r="AD168" s="32"/>
      <c r="AE168" s="32"/>
      <c r="AF168" s="32"/>
      <c r="AG168" s="32"/>
      <c r="AO168" s="38"/>
      <c r="AP168" s="38"/>
      <c r="AQ168" s="38"/>
      <c r="AR168" s="38"/>
      <c r="AS168" s="38"/>
      <c r="AT168" s="38"/>
      <c r="AU168" s="39"/>
    </row>
    <row r="169" spans="27:47" s="29" customFormat="1" ht="12.75">
      <c r="AA169" s="32"/>
      <c r="AB169" s="32"/>
      <c r="AC169" s="32"/>
      <c r="AD169" s="32"/>
      <c r="AE169" s="32"/>
      <c r="AF169" s="32"/>
      <c r="AG169" s="32"/>
      <c r="AO169" s="38"/>
      <c r="AP169" s="38"/>
      <c r="AQ169" s="38"/>
      <c r="AR169" s="38"/>
      <c r="AS169" s="38"/>
      <c r="AT169" s="38"/>
      <c r="AU169" s="39"/>
    </row>
    <row r="170" spans="27:47" s="29" customFormat="1" ht="12.75">
      <c r="AA170" s="32"/>
      <c r="AB170" s="32"/>
      <c r="AC170" s="32"/>
      <c r="AD170" s="32"/>
      <c r="AE170" s="32"/>
      <c r="AF170" s="32"/>
      <c r="AG170" s="32"/>
      <c r="AO170" s="38"/>
      <c r="AP170" s="38"/>
      <c r="AQ170" s="38"/>
      <c r="AR170" s="38"/>
      <c r="AS170" s="38"/>
      <c r="AT170" s="38"/>
      <c r="AU170" s="39"/>
    </row>
    <row r="171" spans="27:47" s="29" customFormat="1" ht="12.75">
      <c r="AA171" s="32"/>
      <c r="AB171" s="32"/>
      <c r="AC171" s="32"/>
      <c r="AD171" s="32"/>
      <c r="AE171" s="32"/>
      <c r="AF171" s="32"/>
      <c r="AG171" s="32"/>
      <c r="AO171" s="38"/>
      <c r="AP171" s="38"/>
      <c r="AQ171" s="38"/>
      <c r="AR171" s="38"/>
      <c r="AS171" s="38"/>
      <c r="AT171" s="38"/>
      <c r="AU171" s="39"/>
    </row>
    <row r="172" spans="27:47" s="29" customFormat="1" ht="12.75">
      <c r="AA172" s="32"/>
      <c r="AB172" s="32"/>
      <c r="AC172" s="32"/>
      <c r="AD172" s="32"/>
      <c r="AE172" s="32"/>
      <c r="AF172" s="32"/>
      <c r="AG172" s="32"/>
      <c r="AO172" s="38"/>
      <c r="AP172" s="38"/>
      <c r="AQ172" s="38"/>
      <c r="AR172" s="38"/>
      <c r="AS172" s="38"/>
      <c r="AT172" s="38"/>
      <c r="AU172" s="39"/>
    </row>
    <row r="173" spans="27:47" s="29" customFormat="1" ht="12.75">
      <c r="AA173" s="32"/>
      <c r="AB173" s="32"/>
      <c r="AC173" s="32"/>
      <c r="AD173" s="32"/>
      <c r="AE173" s="32"/>
      <c r="AF173" s="32"/>
      <c r="AG173" s="32"/>
      <c r="AO173" s="38"/>
      <c r="AP173" s="38"/>
      <c r="AQ173" s="38"/>
      <c r="AR173" s="38"/>
      <c r="AS173" s="38"/>
      <c r="AT173" s="38"/>
      <c r="AU173" s="39"/>
    </row>
    <row r="174" spans="27:47" s="29" customFormat="1" ht="12.75">
      <c r="AA174" s="32"/>
      <c r="AB174" s="32"/>
      <c r="AC174" s="32"/>
      <c r="AD174" s="32"/>
      <c r="AE174" s="32"/>
      <c r="AF174" s="32"/>
      <c r="AG174" s="32"/>
      <c r="AO174" s="38"/>
      <c r="AP174" s="38"/>
      <c r="AQ174" s="38"/>
      <c r="AR174" s="38"/>
      <c r="AS174" s="38"/>
      <c r="AT174" s="38"/>
      <c r="AU174" s="39"/>
    </row>
    <row r="175" spans="27:47" s="29" customFormat="1" ht="12.75">
      <c r="AA175" s="32"/>
      <c r="AB175" s="32"/>
      <c r="AC175" s="32"/>
      <c r="AD175" s="32"/>
      <c r="AE175" s="32"/>
      <c r="AF175" s="32"/>
      <c r="AG175" s="32"/>
      <c r="AO175" s="38"/>
      <c r="AP175" s="38"/>
      <c r="AQ175" s="38"/>
      <c r="AR175" s="38"/>
      <c r="AS175" s="38"/>
      <c r="AT175" s="38"/>
      <c r="AU175" s="39"/>
    </row>
    <row r="176" spans="27:47" s="29" customFormat="1" ht="12.75">
      <c r="AA176" s="32"/>
      <c r="AB176" s="32"/>
      <c r="AC176" s="32"/>
      <c r="AD176" s="32"/>
      <c r="AE176" s="32"/>
      <c r="AF176" s="32"/>
      <c r="AG176" s="32"/>
      <c r="AO176" s="38"/>
      <c r="AP176" s="38"/>
      <c r="AQ176" s="38"/>
      <c r="AR176" s="38"/>
      <c r="AS176" s="38"/>
      <c r="AT176" s="38"/>
      <c r="AU176" s="39"/>
    </row>
    <row r="177" spans="27:47" s="29" customFormat="1" ht="12.75">
      <c r="AA177" s="32"/>
      <c r="AB177" s="32"/>
      <c r="AC177" s="32"/>
      <c r="AD177" s="32"/>
      <c r="AE177" s="32"/>
      <c r="AF177" s="32"/>
      <c r="AG177" s="32"/>
      <c r="AO177" s="38"/>
      <c r="AP177" s="38"/>
      <c r="AQ177" s="38"/>
      <c r="AR177" s="38"/>
      <c r="AS177" s="38"/>
      <c r="AT177" s="38"/>
      <c r="AU177" s="39"/>
    </row>
    <row r="178" spans="27:47" s="29" customFormat="1" ht="12.75">
      <c r="AA178" s="32"/>
      <c r="AB178" s="32"/>
      <c r="AC178" s="32"/>
      <c r="AD178" s="32"/>
      <c r="AE178" s="32"/>
      <c r="AF178" s="32"/>
      <c r="AG178" s="32"/>
      <c r="AO178" s="38"/>
      <c r="AP178" s="38"/>
      <c r="AQ178" s="38"/>
      <c r="AR178" s="38"/>
      <c r="AS178" s="38"/>
      <c r="AT178" s="38"/>
      <c r="AU178" s="39"/>
    </row>
    <row r="179" spans="27:47" s="29" customFormat="1" ht="12.75">
      <c r="AA179" s="32"/>
      <c r="AB179" s="32"/>
      <c r="AC179" s="32"/>
      <c r="AD179" s="32"/>
      <c r="AE179" s="32"/>
      <c r="AF179" s="32"/>
      <c r="AG179" s="32"/>
      <c r="AO179" s="38"/>
      <c r="AP179" s="38"/>
      <c r="AQ179" s="38"/>
      <c r="AR179" s="38"/>
      <c r="AS179" s="38"/>
      <c r="AT179" s="38"/>
      <c r="AU179" s="39"/>
    </row>
    <row r="180" spans="27:47" s="29" customFormat="1" ht="12.75">
      <c r="AA180" s="32"/>
      <c r="AB180" s="32"/>
      <c r="AC180" s="32"/>
      <c r="AD180" s="32"/>
      <c r="AE180" s="32"/>
      <c r="AF180" s="32"/>
      <c r="AG180" s="32"/>
      <c r="AO180" s="38"/>
      <c r="AP180" s="38"/>
      <c r="AQ180" s="38"/>
      <c r="AR180" s="38"/>
      <c r="AS180" s="38"/>
      <c r="AT180" s="38"/>
      <c r="AU180" s="39"/>
    </row>
    <row r="181" spans="27:47" s="29" customFormat="1" ht="12.75">
      <c r="AA181" s="32"/>
      <c r="AB181" s="32"/>
      <c r="AC181" s="32"/>
      <c r="AD181" s="32"/>
      <c r="AE181" s="32"/>
      <c r="AF181" s="32"/>
      <c r="AG181" s="32"/>
      <c r="AO181" s="38"/>
      <c r="AP181" s="38"/>
      <c r="AQ181" s="38"/>
      <c r="AR181" s="38"/>
      <c r="AS181" s="38"/>
      <c r="AT181" s="38"/>
      <c r="AU181" s="39"/>
    </row>
    <row r="182" spans="27:47" s="29" customFormat="1" ht="12.75">
      <c r="AA182" s="32"/>
      <c r="AB182" s="32"/>
      <c r="AC182" s="32"/>
      <c r="AD182" s="32"/>
      <c r="AE182" s="32"/>
      <c r="AF182" s="32"/>
      <c r="AG182" s="32"/>
      <c r="AO182" s="38"/>
      <c r="AP182" s="38"/>
      <c r="AQ182" s="38"/>
      <c r="AR182" s="38"/>
      <c r="AS182" s="38"/>
      <c r="AT182" s="38"/>
      <c r="AU182" s="39"/>
    </row>
    <row r="183" spans="27:47" s="29" customFormat="1" ht="12.75">
      <c r="AA183" s="32"/>
      <c r="AB183" s="32"/>
      <c r="AC183" s="32"/>
      <c r="AD183" s="32"/>
      <c r="AE183" s="32"/>
      <c r="AF183" s="32"/>
      <c r="AG183" s="32"/>
      <c r="AO183" s="38"/>
      <c r="AP183" s="38"/>
      <c r="AQ183" s="38"/>
      <c r="AR183" s="38"/>
      <c r="AS183" s="38"/>
      <c r="AT183" s="38"/>
      <c r="AU183" s="39"/>
    </row>
    <row r="184" spans="27:47" s="29" customFormat="1" ht="12.75">
      <c r="AA184" s="32"/>
      <c r="AB184" s="32"/>
      <c r="AC184" s="32"/>
      <c r="AD184" s="32"/>
      <c r="AE184" s="32"/>
      <c r="AF184" s="32"/>
      <c r="AG184" s="32"/>
      <c r="AO184" s="38"/>
      <c r="AP184" s="38"/>
      <c r="AQ184" s="38"/>
      <c r="AR184" s="38"/>
      <c r="AS184" s="38"/>
      <c r="AT184" s="38"/>
      <c r="AU184" s="39"/>
    </row>
    <row r="185" spans="27:47" s="29" customFormat="1" ht="12.75">
      <c r="AA185" s="32"/>
      <c r="AB185" s="32"/>
      <c r="AC185" s="32"/>
      <c r="AD185" s="32"/>
      <c r="AE185" s="32"/>
      <c r="AF185" s="32"/>
      <c r="AG185" s="32"/>
      <c r="AO185" s="38"/>
      <c r="AP185" s="38"/>
      <c r="AQ185" s="38"/>
      <c r="AR185" s="38"/>
      <c r="AS185" s="38"/>
      <c r="AT185" s="38"/>
      <c r="AU185" s="39"/>
    </row>
    <row r="186" spans="27:47" s="29" customFormat="1" ht="12.75">
      <c r="AA186" s="32"/>
      <c r="AB186" s="32"/>
      <c r="AC186" s="32"/>
      <c r="AD186" s="32"/>
      <c r="AE186" s="32"/>
      <c r="AF186" s="32"/>
      <c r="AG186" s="32"/>
      <c r="AO186" s="38"/>
      <c r="AP186" s="38"/>
      <c r="AQ186" s="38"/>
      <c r="AR186" s="38"/>
      <c r="AS186" s="38"/>
      <c r="AT186" s="38"/>
      <c r="AU186" s="39"/>
    </row>
    <row r="187" spans="27:47" s="29" customFormat="1" ht="12.75">
      <c r="AA187" s="32"/>
      <c r="AB187" s="32"/>
      <c r="AC187" s="32"/>
      <c r="AD187" s="32"/>
      <c r="AE187" s="32"/>
      <c r="AF187" s="32"/>
      <c r="AG187" s="32"/>
      <c r="AO187" s="38"/>
      <c r="AP187" s="38"/>
      <c r="AQ187" s="38"/>
      <c r="AR187" s="38"/>
      <c r="AS187" s="38"/>
      <c r="AT187" s="38"/>
      <c r="AU187" s="39"/>
    </row>
    <row r="188" spans="27:47" s="29" customFormat="1" ht="12.75">
      <c r="AA188" s="32"/>
      <c r="AB188" s="32"/>
      <c r="AC188" s="32"/>
      <c r="AD188" s="32"/>
      <c r="AE188" s="32"/>
      <c r="AF188" s="32"/>
      <c r="AG188" s="32"/>
      <c r="AO188" s="38"/>
      <c r="AP188" s="38"/>
      <c r="AQ188" s="38"/>
      <c r="AR188" s="38"/>
      <c r="AS188" s="38"/>
      <c r="AT188" s="38"/>
      <c r="AU188" s="39"/>
    </row>
    <row r="189" spans="27:47" s="29" customFormat="1" ht="12.75">
      <c r="AA189" s="32"/>
      <c r="AB189" s="32"/>
      <c r="AC189" s="32"/>
      <c r="AD189" s="32"/>
      <c r="AE189" s="32"/>
      <c r="AF189" s="32"/>
      <c r="AG189" s="32"/>
      <c r="AO189" s="38"/>
      <c r="AP189" s="38"/>
      <c r="AQ189" s="38"/>
      <c r="AR189" s="38"/>
      <c r="AS189" s="38"/>
      <c r="AT189" s="38"/>
      <c r="AU189" s="39"/>
    </row>
    <row r="190" spans="27:47" s="29" customFormat="1" ht="12.75">
      <c r="AA190" s="32"/>
      <c r="AB190" s="32"/>
      <c r="AC190" s="32"/>
      <c r="AD190" s="32"/>
      <c r="AE190" s="32"/>
      <c r="AF190" s="32"/>
      <c r="AG190" s="32"/>
      <c r="AO190" s="38"/>
      <c r="AP190" s="38"/>
      <c r="AQ190" s="38"/>
      <c r="AR190" s="38"/>
      <c r="AS190" s="38"/>
      <c r="AT190" s="38"/>
      <c r="AU190" s="39"/>
    </row>
    <row r="191" spans="27:47" s="29" customFormat="1" ht="12.75">
      <c r="AA191" s="32"/>
      <c r="AB191" s="32"/>
      <c r="AC191" s="32"/>
      <c r="AD191" s="32"/>
      <c r="AE191" s="32"/>
      <c r="AF191" s="32"/>
      <c r="AG191" s="32"/>
      <c r="AO191" s="38"/>
      <c r="AP191" s="38"/>
      <c r="AQ191" s="38"/>
      <c r="AR191" s="38"/>
      <c r="AS191" s="38"/>
      <c r="AT191" s="38"/>
      <c r="AU191" s="39"/>
    </row>
    <row r="192" spans="27:47" s="29" customFormat="1" ht="12.75">
      <c r="AA192" s="32"/>
      <c r="AB192" s="32"/>
      <c r="AC192" s="32"/>
      <c r="AD192" s="32"/>
      <c r="AE192" s="32"/>
      <c r="AF192" s="32"/>
      <c r="AG192" s="32"/>
      <c r="AO192" s="38"/>
      <c r="AP192" s="38"/>
      <c r="AQ192" s="38"/>
      <c r="AR192" s="38"/>
      <c r="AS192" s="38"/>
      <c r="AT192" s="38"/>
      <c r="AU192" s="39"/>
    </row>
    <row r="193" spans="27:47" s="29" customFormat="1" ht="12.75">
      <c r="AA193" s="32"/>
      <c r="AB193" s="32"/>
      <c r="AC193" s="32"/>
      <c r="AD193" s="32"/>
      <c r="AE193" s="32"/>
      <c r="AF193" s="32"/>
      <c r="AG193" s="32"/>
      <c r="AO193" s="38"/>
      <c r="AP193" s="38"/>
      <c r="AQ193" s="38"/>
      <c r="AR193" s="38"/>
      <c r="AS193" s="38"/>
      <c r="AT193" s="38"/>
      <c r="AU193" s="39"/>
    </row>
    <row r="194" spans="27:47" s="29" customFormat="1" ht="12.75">
      <c r="AA194" s="32"/>
      <c r="AB194" s="32"/>
      <c r="AC194" s="32"/>
      <c r="AD194" s="32"/>
      <c r="AE194" s="32"/>
      <c r="AF194" s="32"/>
      <c r="AG194" s="32"/>
      <c r="AO194" s="38"/>
      <c r="AP194" s="38"/>
      <c r="AQ194" s="38"/>
      <c r="AR194" s="38"/>
      <c r="AS194" s="38"/>
      <c r="AT194" s="38"/>
      <c r="AU194" s="39"/>
    </row>
    <row r="195" spans="27:47" s="29" customFormat="1" ht="12.75">
      <c r="AA195" s="32"/>
      <c r="AB195" s="32"/>
      <c r="AC195" s="32"/>
      <c r="AD195" s="32"/>
      <c r="AE195" s="32"/>
      <c r="AF195" s="32"/>
      <c r="AG195" s="32"/>
      <c r="AO195" s="38"/>
      <c r="AP195" s="38"/>
      <c r="AQ195" s="38"/>
      <c r="AR195" s="38"/>
      <c r="AS195" s="38"/>
      <c r="AT195" s="38"/>
      <c r="AU195" s="39"/>
    </row>
    <row r="196" spans="27:47" s="29" customFormat="1" ht="12.75">
      <c r="AA196" s="32"/>
      <c r="AB196" s="32"/>
      <c r="AC196" s="32"/>
      <c r="AD196" s="32"/>
      <c r="AE196" s="32"/>
      <c r="AF196" s="32"/>
      <c r="AG196" s="32"/>
      <c r="AO196" s="38"/>
      <c r="AP196" s="38"/>
      <c r="AQ196" s="38"/>
      <c r="AR196" s="38"/>
      <c r="AS196" s="38"/>
      <c r="AT196" s="38"/>
      <c r="AU196" s="39"/>
    </row>
    <row r="197" spans="27:47" s="29" customFormat="1" ht="12.75">
      <c r="AA197" s="32"/>
      <c r="AB197" s="32"/>
      <c r="AC197" s="32"/>
      <c r="AD197" s="32"/>
      <c r="AE197" s="32"/>
      <c r="AF197" s="32"/>
      <c r="AG197" s="32"/>
      <c r="AO197" s="38"/>
      <c r="AP197" s="38"/>
      <c r="AQ197" s="38"/>
      <c r="AR197" s="38"/>
      <c r="AS197" s="38"/>
      <c r="AT197" s="38"/>
      <c r="AU197" s="39"/>
    </row>
    <row r="198" spans="27:47" s="29" customFormat="1" ht="12.75">
      <c r="AA198" s="32"/>
      <c r="AB198" s="32"/>
      <c r="AC198" s="32"/>
      <c r="AD198" s="32"/>
      <c r="AE198" s="32"/>
      <c r="AF198" s="32"/>
      <c r="AG198" s="32"/>
      <c r="AO198" s="38"/>
      <c r="AP198" s="38"/>
      <c r="AQ198" s="38"/>
      <c r="AR198" s="38"/>
      <c r="AS198" s="38"/>
      <c r="AT198" s="38"/>
      <c r="AU198" s="39"/>
    </row>
    <row r="199" spans="27:47" s="29" customFormat="1" ht="12.75">
      <c r="AA199" s="32"/>
      <c r="AB199" s="32"/>
      <c r="AC199" s="32"/>
      <c r="AD199" s="32"/>
      <c r="AE199" s="32"/>
      <c r="AF199" s="32"/>
      <c r="AG199" s="32"/>
      <c r="AO199" s="38"/>
      <c r="AP199" s="38"/>
      <c r="AQ199" s="38"/>
      <c r="AR199" s="38"/>
      <c r="AS199" s="38"/>
      <c r="AT199" s="38"/>
      <c r="AU199" s="39"/>
    </row>
    <row r="200" spans="27:47" s="29" customFormat="1" ht="12.75">
      <c r="AA200" s="32"/>
      <c r="AB200" s="32"/>
      <c r="AC200" s="32"/>
      <c r="AD200" s="32"/>
      <c r="AE200" s="32"/>
      <c r="AF200" s="32"/>
      <c r="AG200" s="32"/>
      <c r="AO200" s="38"/>
      <c r="AP200" s="38"/>
      <c r="AQ200" s="38"/>
      <c r="AR200" s="38"/>
      <c r="AS200" s="38"/>
      <c r="AT200" s="38"/>
      <c r="AU200" s="39"/>
    </row>
    <row r="201" spans="27:47" s="29" customFormat="1" ht="12.75">
      <c r="AA201" s="32"/>
      <c r="AB201" s="32"/>
      <c r="AC201" s="32"/>
      <c r="AD201" s="32"/>
      <c r="AE201" s="32"/>
      <c r="AF201" s="32"/>
      <c r="AG201" s="32"/>
      <c r="AO201" s="38"/>
      <c r="AP201" s="38"/>
      <c r="AQ201" s="38"/>
      <c r="AR201" s="38"/>
      <c r="AS201" s="38"/>
      <c r="AT201" s="38"/>
      <c r="AU201" s="39"/>
    </row>
    <row r="202" spans="27:47" s="29" customFormat="1" ht="12.75">
      <c r="AA202" s="32"/>
      <c r="AB202" s="32"/>
      <c r="AC202" s="32"/>
      <c r="AD202" s="32"/>
      <c r="AE202" s="32"/>
      <c r="AF202" s="32"/>
      <c r="AG202" s="32"/>
      <c r="AO202" s="38"/>
      <c r="AP202" s="38"/>
      <c r="AQ202" s="38"/>
      <c r="AR202" s="38"/>
      <c r="AS202" s="38"/>
      <c r="AT202" s="38"/>
      <c r="AU202" s="39"/>
    </row>
    <row r="203" spans="27:47" s="29" customFormat="1" ht="12.75">
      <c r="AA203" s="32"/>
      <c r="AB203" s="32"/>
      <c r="AC203" s="32"/>
      <c r="AD203" s="32"/>
      <c r="AE203" s="32"/>
      <c r="AF203" s="32"/>
      <c r="AG203" s="32"/>
      <c r="AO203" s="38"/>
      <c r="AP203" s="38"/>
      <c r="AQ203" s="38"/>
      <c r="AR203" s="38"/>
      <c r="AS203" s="38"/>
      <c r="AT203" s="38"/>
      <c r="AU203" s="39"/>
    </row>
    <row r="204" spans="27:47" s="29" customFormat="1" ht="12.75">
      <c r="AA204" s="32"/>
      <c r="AB204" s="32"/>
      <c r="AC204" s="32"/>
      <c r="AD204" s="32"/>
      <c r="AE204" s="32"/>
      <c r="AF204" s="32"/>
      <c r="AG204" s="32"/>
      <c r="AO204" s="38"/>
      <c r="AP204" s="38"/>
      <c r="AQ204" s="38"/>
      <c r="AR204" s="38"/>
      <c r="AS204" s="38"/>
      <c r="AT204" s="38"/>
      <c r="AU204" s="39"/>
    </row>
    <row r="205" spans="27:47" s="29" customFormat="1" ht="12.75">
      <c r="AA205" s="32"/>
      <c r="AB205" s="32"/>
      <c r="AC205" s="32"/>
      <c r="AD205" s="32"/>
      <c r="AE205" s="32"/>
      <c r="AF205" s="32"/>
      <c r="AG205" s="32"/>
      <c r="AO205" s="38"/>
      <c r="AP205" s="38"/>
      <c r="AQ205" s="38"/>
      <c r="AR205" s="38"/>
      <c r="AS205" s="38"/>
      <c r="AT205" s="38"/>
      <c r="AU205" s="39"/>
    </row>
    <row r="206" spans="27:47" s="29" customFormat="1" ht="12.75">
      <c r="AA206" s="32"/>
      <c r="AB206" s="32"/>
      <c r="AC206" s="32"/>
      <c r="AD206" s="32"/>
      <c r="AE206" s="32"/>
      <c r="AF206" s="32"/>
      <c r="AG206" s="32"/>
      <c r="AO206" s="38"/>
      <c r="AP206" s="38"/>
      <c r="AQ206" s="38"/>
      <c r="AR206" s="38"/>
      <c r="AS206" s="38"/>
      <c r="AT206" s="38"/>
      <c r="AU206" s="39"/>
    </row>
    <row r="207" spans="27:47" s="29" customFormat="1" ht="12.75">
      <c r="AA207" s="32"/>
      <c r="AB207" s="32"/>
      <c r="AC207" s="32"/>
      <c r="AD207" s="32"/>
      <c r="AE207" s="32"/>
      <c r="AF207" s="32"/>
      <c r="AG207" s="32"/>
      <c r="AO207" s="38"/>
      <c r="AP207" s="38"/>
      <c r="AQ207" s="38"/>
      <c r="AR207" s="38"/>
      <c r="AS207" s="38"/>
      <c r="AT207" s="38"/>
      <c r="AU207" s="39"/>
    </row>
    <row r="208" spans="27:47" s="29" customFormat="1" ht="12.75">
      <c r="AA208" s="32"/>
      <c r="AB208" s="32"/>
      <c r="AC208" s="32"/>
      <c r="AD208" s="32"/>
      <c r="AE208" s="32"/>
      <c r="AF208" s="32"/>
      <c r="AG208" s="32"/>
      <c r="AO208" s="38"/>
      <c r="AP208" s="38"/>
      <c r="AQ208" s="38"/>
      <c r="AR208" s="38"/>
      <c r="AS208" s="38"/>
      <c r="AT208" s="38"/>
      <c r="AU208" s="39"/>
    </row>
    <row r="209" spans="27:47" s="29" customFormat="1" ht="12.75">
      <c r="AA209" s="32"/>
      <c r="AB209" s="32"/>
      <c r="AC209" s="32"/>
      <c r="AD209" s="32"/>
      <c r="AE209" s="32"/>
      <c r="AF209" s="32"/>
      <c r="AG209" s="32"/>
      <c r="AO209" s="38"/>
      <c r="AP209" s="38"/>
      <c r="AQ209" s="38"/>
      <c r="AR209" s="38"/>
      <c r="AS209" s="38"/>
      <c r="AT209" s="38"/>
      <c r="AU209" s="39"/>
    </row>
    <row r="210" spans="27:47" s="29" customFormat="1" ht="12.75">
      <c r="AA210" s="32"/>
      <c r="AB210" s="32"/>
      <c r="AC210" s="32"/>
      <c r="AD210" s="32"/>
      <c r="AE210" s="32"/>
      <c r="AF210" s="32"/>
      <c r="AG210" s="32"/>
      <c r="AO210" s="38"/>
      <c r="AP210" s="38"/>
      <c r="AQ210" s="38"/>
      <c r="AR210" s="38"/>
      <c r="AS210" s="38"/>
      <c r="AT210" s="38"/>
      <c r="AU210" s="39"/>
    </row>
    <row r="211" spans="27:47" s="29" customFormat="1" ht="12.75">
      <c r="AA211" s="32"/>
      <c r="AB211" s="32"/>
      <c r="AC211" s="32"/>
      <c r="AD211" s="32"/>
      <c r="AE211" s="32"/>
      <c r="AF211" s="32"/>
      <c r="AG211" s="32"/>
      <c r="AO211" s="38"/>
      <c r="AP211" s="38"/>
      <c r="AQ211" s="38"/>
      <c r="AR211" s="38"/>
      <c r="AS211" s="38"/>
      <c r="AT211" s="38"/>
      <c r="AU211" s="39"/>
    </row>
    <row r="212" spans="27:47" s="29" customFormat="1" ht="12.75">
      <c r="AA212" s="32"/>
      <c r="AB212" s="32"/>
      <c r="AC212" s="32"/>
      <c r="AD212" s="32"/>
      <c r="AE212" s="32"/>
      <c r="AF212" s="32"/>
      <c r="AG212" s="32"/>
      <c r="AO212" s="38"/>
      <c r="AP212" s="38"/>
      <c r="AQ212" s="38"/>
      <c r="AR212" s="38"/>
      <c r="AS212" s="38"/>
      <c r="AT212" s="38"/>
      <c r="AU212" s="39"/>
    </row>
    <row r="213" spans="27:47" s="29" customFormat="1" ht="12.75">
      <c r="AA213" s="32"/>
      <c r="AB213" s="32"/>
      <c r="AC213" s="32"/>
      <c r="AD213" s="32"/>
      <c r="AE213" s="32"/>
      <c r="AF213" s="32"/>
      <c r="AG213" s="32"/>
      <c r="AO213" s="38"/>
      <c r="AP213" s="38"/>
      <c r="AQ213" s="38"/>
      <c r="AR213" s="38"/>
      <c r="AS213" s="38"/>
      <c r="AT213" s="38"/>
      <c r="AU213" s="39"/>
    </row>
    <row r="214" spans="27:47" s="29" customFormat="1" ht="12.75">
      <c r="AA214" s="32"/>
      <c r="AB214" s="32"/>
      <c r="AC214" s="32"/>
      <c r="AD214" s="32"/>
      <c r="AE214" s="32"/>
      <c r="AF214" s="32"/>
      <c r="AG214" s="32"/>
      <c r="AO214" s="38"/>
      <c r="AP214" s="38"/>
      <c r="AQ214" s="38"/>
      <c r="AR214" s="38"/>
      <c r="AS214" s="38"/>
      <c r="AT214" s="38"/>
      <c r="AU214" s="39"/>
    </row>
    <row r="215" spans="27:47" s="29" customFormat="1" ht="12.75">
      <c r="AA215" s="32"/>
      <c r="AB215" s="32"/>
      <c r="AC215" s="32"/>
      <c r="AD215" s="32"/>
      <c r="AE215" s="32"/>
      <c r="AF215" s="32"/>
      <c r="AG215" s="32"/>
      <c r="AO215" s="38"/>
      <c r="AP215" s="38"/>
      <c r="AQ215" s="38"/>
      <c r="AR215" s="38"/>
      <c r="AS215" s="38"/>
      <c r="AT215" s="38"/>
      <c r="AU215" s="39"/>
    </row>
    <row r="216" spans="27:47" s="29" customFormat="1" ht="12.75">
      <c r="AA216" s="32"/>
      <c r="AB216" s="32"/>
      <c r="AC216" s="32"/>
      <c r="AD216" s="32"/>
      <c r="AE216" s="32"/>
      <c r="AF216" s="32"/>
      <c r="AG216" s="32"/>
      <c r="AO216" s="38"/>
      <c r="AP216" s="38"/>
      <c r="AQ216" s="38"/>
      <c r="AR216" s="38"/>
      <c r="AS216" s="38"/>
      <c r="AT216" s="38"/>
      <c r="AU216" s="39"/>
    </row>
    <row r="217" spans="27:47" s="29" customFormat="1" ht="12.75">
      <c r="AA217" s="32"/>
      <c r="AB217" s="32"/>
      <c r="AC217" s="32"/>
      <c r="AD217" s="32"/>
      <c r="AE217" s="32"/>
      <c r="AF217" s="32"/>
      <c r="AG217" s="32"/>
      <c r="AO217" s="38"/>
      <c r="AP217" s="38"/>
      <c r="AQ217" s="38"/>
      <c r="AR217" s="38"/>
      <c r="AS217" s="38"/>
      <c r="AT217" s="38"/>
      <c r="AU217" s="39"/>
    </row>
    <row r="218" spans="27:47" s="29" customFormat="1" ht="12.75">
      <c r="AA218" s="32"/>
      <c r="AB218" s="32"/>
      <c r="AC218" s="32"/>
      <c r="AD218" s="32"/>
      <c r="AE218" s="32"/>
      <c r="AF218" s="32"/>
      <c r="AG218" s="32"/>
      <c r="AO218" s="38"/>
      <c r="AP218" s="38"/>
      <c r="AQ218" s="38"/>
      <c r="AR218" s="38"/>
      <c r="AS218" s="38"/>
      <c r="AT218" s="38"/>
      <c r="AU218" s="39"/>
    </row>
    <row r="219" spans="27:47" s="29" customFormat="1" ht="12.75">
      <c r="AA219" s="32"/>
      <c r="AB219" s="32"/>
      <c r="AC219" s="32"/>
      <c r="AD219" s="32"/>
      <c r="AE219" s="32"/>
      <c r="AF219" s="32"/>
      <c r="AG219" s="32"/>
      <c r="AO219" s="38"/>
      <c r="AP219" s="38"/>
      <c r="AQ219" s="38"/>
      <c r="AR219" s="38"/>
      <c r="AS219" s="38"/>
      <c r="AT219" s="38"/>
      <c r="AU219" s="39"/>
    </row>
    <row r="220" spans="27:47" s="29" customFormat="1" ht="12.75">
      <c r="AA220" s="32"/>
      <c r="AB220" s="32"/>
      <c r="AC220" s="32"/>
      <c r="AD220" s="32"/>
      <c r="AE220" s="32"/>
      <c r="AF220" s="32"/>
      <c r="AG220" s="32"/>
      <c r="AO220" s="38"/>
      <c r="AP220" s="38"/>
      <c r="AQ220" s="38"/>
      <c r="AR220" s="38"/>
      <c r="AS220" s="38"/>
      <c r="AT220" s="38"/>
      <c r="AU220" s="39"/>
    </row>
    <row r="221" spans="27:47" s="29" customFormat="1" ht="12.75">
      <c r="AA221" s="32"/>
      <c r="AB221" s="32"/>
      <c r="AC221" s="32"/>
      <c r="AD221" s="32"/>
      <c r="AE221" s="32"/>
      <c r="AF221" s="32"/>
      <c r="AG221" s="32"/>
      <c r="AO221" s="38"/>
      <c r="AP221" s="38"/>
      <c r="AQ221" s="38"/>
      <c r="AR221" s="38"/>
      <c r="AS221" s="38"/>
      <c r="AT221" s="38"/>
      <c r="AU221" s="39"/>
    </row>
    <row r="222" spans="27:47" s="29" customFormat="1" ht="12.75">
      <c r="AA222" s="32"/>
      <c r="AB222" s="32"/>
      <c r="AC222" s="32"/>
      <c r="AD222" s="32"/>
      <c r="AE222" s="32"/>
      <c r="AF222" s="32"/>
      <c r="AG222" s="32"/>
      <c r="AO222" s="38"/>
      <c r="AP222" s="38"/>
      <c r="AQ222" s="38"/>
      <c r="AR222" s="38"/>
      <c r="AS222" s="38"/>
      <c r="AT222" s="38"/>
      <c r="AU222" s="39"/>
    </row>
    <row r="223" spans="27:47" s="29" customFormat="1" ht="12.75">
      <c r="AA223" s="32"/>
      <c r="AB223" s="32"/>
      <c r="AC223" s="32"/>
      <c r="AD223" s="32"/>
      <c r="AE223" s="32"/>
      <c r="AF223" s="32"/>
      <c r="AG223" s="32"/>
      <c r="AO223" s="38"/>
      <c r="AP223" s="38"/>
      <c r="AQ223" s="38"/>
      <c r="AR223" s="38"/>
      <c r="AS223" s="38"/>
      <c r="AT223" s="38"/>
      <c r="AU223" s="39"/>
    </row>
    <row r="224" spans="27:47" s="29" customFormat="1" ht="12.75">
      <c r="AA224" s="32"/>
      <c r="AB224" s="32"/>
      <c r="AC224" s="32"/>
      <c r="AD224" s="32"/>
      <c r="AE224" s="32"/>
      <c r="AF224" s="32"/>
      <c r="AG224" s="32"/>
      <c r="AO224" s="38"/>
      <c r="AP224" s="38"/>
      <c r="AQ224" s="38"/>
      <c r="AR224" s="38"/>
      <c r="AS224" s="38"/>
      <c r="AT224" s="38"/>
      <c r="AU224" s="39"/>
    </row>
    <row r="225" spans="27:47" s="29" customFormat="1" ht="12.75">
      <c r="AA225" s="32"/>
      <c r="AB225" s="32"/>
      <c r="AC225" s="32"/>
      <c r="AD225" s="32"/>
      <c r="AE225" s="32"/>
      <c r="AF225" s="32"/>
      <c r="AG225" s="32"/>
      <c r="AO225" s="38"/>
      <c r="AP225" s="38"/>
      <c r="AQ225" s="38"/>
      <c r="AR225" s="38"/>
      <c r="AS225" s="38"/>
      <c r="AT225" s="38"/>
      <c r="AU225" s="39"/>
    </row>
    <row r="226" spans="27:47" s="29" customFormat="1" ht="12.75">
      <c r="AA226" s="32"/>
      <c r="AB226" s="32"/>
      <c r="AC226" s="32"/>
      <c r="AD226" s="32"/>
      <c r="AE226" s="32"/>
      <c r="AF226" s="32"/>
      <c r="AG226" s="32"/>
      <c r="AO226" s="38"/>
      <c r="AP226" s="38"/>
      <c r="AQ226" s="38"/>
      <c r="AR226" s="38"/>
      <c r="AS226" s="38"/>
      <c r="AT226" s="38"/>
      <c r="AU226" s="39"/>
    </row>
    <row r="227" spans="27:47" s="29" customFormat="1" ht="12.75">
      <c r="AA227" s="32"/>
      <c r="AB227" s="32"/>
      <c r="AC227" s="32"/>
      <c r="AD227" s="32"/>
      <c r="AE227" s="32"/>
      <c r="AF227" s="32"/>
      <c r="AG227" s="32"/>
      <c r="AO227" s="38"/>
      <c r="AP227" s="38"/>
      <c r="AQ227" s="38"/>
      <c r="AR227" s="38"/>
      <c r="AS227" s="38"/>
      <c r="AT227" s="38"/>
      <c r="AU227" s="39"/>
    </row>
    <row r="228" spans="27:47" s="29" customFormat="1" ht="12.75">
      <c r="AA228" s="32"/>
      <c r="AB228" s="32"/>
      <c r="AC228" s="32"/>
      <c r="AD228" s="32"/>
      <c r="AE228" s="32"/>
      <c r="AF228" s="32"/>
      <c r="AG228" s="32"/>
      <c r="AO228" s="38"/>
      <c r="AP228" s="38"/>
      <c r="AQ228" s="38"/>
      <c r="AR228" s="38"/>
      <c r="AS228" s="38"/>
      <c r="AT228" s="38"/>
      <c r="AU228" s="39"/>
    </row>
    <row r="229" spans="27:47" s="29" customFormat="1" ht="12.75">
      <c r="AA229" s="32"/>
      <c r="AB229" s="32"/>
      <c r="AC229" s="32"/>
      <c r="AD229" s="32"/>
      <c r="AE229" s="32"/>
      <c r="AF229" s="32"/>
      <c r="AG229" s="32"/>
      <c r="AO229" s="38"/>
      <c r="AP229" s="38"/>
      <c r="AQ229" s="38"/>
      <c r="AR229" s="38"/>
      <c r="AS229" s="38"/>
      <c r="AT229" s="38"/>
      <c r="AU229" s="39"/>
    </row>
    <row r="230" spans="27:47" s="29" customFormat="1" ht="12.75">
      <c r="AA230" s="32"/>
      <c r="AB230" s="32"/>
      <c r="AC230" s="32"/>
      <c r="AD230" s="32"/>
      <c r="AE230" s="32"/>
      <c r="AF230" s="32"/>
      <c r="AG230" s="32"/>
      <c r="AO230" s="38"/>
      <c r="AP230" s="38"/>
      <c r="AQ230" s="38"/>
      <c r="AR230" s="38"/>
      <c r="AS230" s="38"/>
      <c r="AT230" s="38"/>
      <c r="AU230" s="39"/>
    </row>
    <row r="231" spans="27:47" s="29" customFormat="1" ht="12.75">
      <c r="AA231" s="32"/>
      <c r="AB231" s="32"/>
      <c r="AC231" s="32"/>
      <c r="AD231" s="32"/>
      <c r="AE231" s="32"/>
      <c r="AF231" s="32"/>
      <c r="AG231" s="32"/>
      <c r="AO231" s="38"/>
      <c r="AP231" s="38"/>
      <c r="AQ231" s="38"/>
      <c r="AR231" s="38"/>
      <c r="AS231" s="38"/>
      <c r="AT231" s="38"/>
      <c r="AU231" s="39"/>
    </row>
    <row r="232" spans="27:47" s="29" customFormat="1" ht="12.75">
      <c r="AA232" s="32"/>
      <c r="AB232" s="32"/>
      <c r="AC232" s="32"/>
      <c r="AD232" s="32"/>
      <c r="AE232" s="32"/>
      <c r="AF232" s="32"/>
      <c r="AG232" s="32"/>
      <c r="AO232" s="38"/>
      <c r="AP232" s="38"/>
      <c r="AQ232" s="38"/>
      <c r="AR232" s="38"/>
      <c r="AS232" s="38"/>
      <c r="AT232" s="38"/>
      <c r="AU232" s="39"/>
    </row>
    <row r="233" spans="27:47" s="29" customFormat="1" ht="12.75">
      <c r="AA233" s="32"/>
      <c r="AB233" s="32"/>
      <c r="AC233" s="32"/>
      <c r="AD233" s="32"/>
      <c r="AE233" s="32"/>
      <c r="AF233" s="32"/>
      <c r="AG233" s="32"/>
      <c r="AO233" s="38"/>
      <c r="AP233" s="38"/>
      <c r="AQ233" s="38"/>
      <c r="AR233" s="38"/>
      <c r="AS233" s="38"/>
      <c r="AT233" s="38"/>
      <c r="AU233" s="39"/>
    </row>
    <row r="234" spans="27:47" s="29" customFormat="1" ht="12.75">
      <c r="AA234" s="32"/>
      <c r="AB234" s="32"/>
      <c r="AC234" s="32"/>
      <c r="AD234" s="32"/>
      <c r="AE234" s="32"/>
      <c r="AF234" s="32"/>
      <c r="AG234" s="32"/>
      <c r="AO234" s="38"/>
      <c r="AP234" s="38"/>
      <c r="AQ234" s="38"/>
      <c r="AR234" s="38"/>
      <c r="AS234" s="38"/>
      <c r="AT234" s="38"/>
      <c r="AU234" s="39"/>
    </row>
    <row r="235" spans="27:47" s="29" customFormat="1" ht="12.75">
      <c r="AA235" s="32"/>
      <c r="AB235" s="32"/>
      <c r="AC235" s="32"/>
      <c r="AD235" s="32"/>
      <c r="AE235" s="32"/>
      <c r="AF235" s="32"/>
      <c r="AG235" s="32"/>
      <c r="AO235" s="38"/>
      <c r="AP235" s="38"/>
      <c r="AQ235" s="38"/>
      <c r="AR235" s="38"/>
      <c r="AS235" s="38"/>
      <c r="AT235" s="38"/>
      <c r="AU235" s="39"/>
    </row>
    <row r="236" spans="27:47" s="29" customFormat="1" ht="12.75">
      <c r="AA236" s="32"/>
      <c r="AB236" s="32"/>
      <c r="AC236" s="32"/>
      <c r="AD236" s="32"/>
      <c r="AE236" s="32"/>
      <c r="AF236" s="32"/>
      <c r="AG236" s="32"/>
      <c r="AO236" s="38"/>
      <c r="AP236" s="38"/>
      <c r="AQ236" s="38"/>
      <c r="AR236" s="38"/>
      <c r="AS236" s="38"/>
      <c r="AT236" s="38"/>
      <c r="AU236" s="39"/>
    </row>
    <row r="237" spans="27:47" s="29" customFormat="1" ht="12.75">
      <c r="AA237" s="32"/>
      <c r="AB237" s="32"/>
      <c r="AC237" s="32"/>
      <c r="AD237" s="32"/>
      <c r="AE237" s="32"/>
      <c r="AF237" s="32"/>
      <c r="AG237" s="32"/>
      <c r="AO237" s="38"/>
      <c r="AP237" s="38"/>
      <c r="AQ237" s="38"/>
      <c r="AR237" s="38"/>
      <c r="AS237" s="38"/>
      <c r="AT237" s="38"/>
      <c r="AU237" s="39"/>
    </row>
    <row r="238" spans="27:47" s="29" customFormat="1" ht="12.75">
      <c r="AA238" s="32"/>
      <c r="AB238" s="32"/>
      <c r="AC238" s="32"/>
      <c r="AD238" s="32"/>
      <c r="AE238" s="32"/>
      <c r="AF238" s="32"/>
      <c r="AG238" s="32"/>
      <c r="AO238" s="38"/>
      <c r="AP238" s="38"/>
      <c r="AQ238" s="38"/>
      <c r="AR238" s="38"/>
      <c r="AS238" s="38"/>
      <c r="AT238" s="38"/>
      <c r="AU238" s="39"/>
    </row>
    <row r="239" spans="27:47" s="29" customFormat="1" ht="12.75">
      <c r="AA239" s="32"/>
      <c r="AB239" s="32"/>
      <c r="AC239" s="32"/>
      <c r="AD239" s="32"/>
      <c r="AE239" s="32"/>
      <c r="AF239" s="32"/>
      <c r="AG239" s="32"/>
      <c r="AO239" s="38"/>
      <c r="AP239" s="38"/>
      <c r="AQ239" s="38"/>
      <c r="AR239" s="38"/>
      <c r="AS239" s="38"/>
      <c r="AT239" s="38"/>
      <c r="AU239" s="39"/>
    </row>
    <row r="240" spans="27:47" s="29" customFormat="1" ht="12.75">
      <c r="AA240" s="32"/>
      <c r="AB240" s="32"/>
      <c r="AC240" s="32"/>
      <c r="AD240" s="32"/>
      <c r="AE240" s="32"/>
      <c r="AF240" s="32"/>
      <c r="AG240" s="32"/>
      <c r="AO240" s="38"/>
      <c r="AP240" s="38"/>
      <c r="AQ240" s="38"/>
      <c r="AR240" s="38"/>
      <c r="AS240" s="38"/>
      <c r="AT240" s="38"/>
      <c r="AU240" s="39"/>
    </row>
    <row r="241" spans="27:47" s="29" customFormat="1" ht="12.75">
      <c r="AA241" s="32"/>
      <c r="AB241" s="32"/>
      <c r="AC241" s="32"/>
      <c r="AD241" s="32"/>
      <c r="AE241" s="32"/>
      <c r="AF241" s="32"/>
      <c r="AG241" s="32"/>
      <c r="AO241" s="38"/>
      <c r="AP241" s="38"/>
      <c r="AQ241" s="38"/>
      <c r="AR241" s="38"/>
      <c r="AS241" s="38"/>
      <c r="AT241" s="38"/>
      <c r="AU241" s="39"/>
    </row>
    <row r="242" spans="27:47" s="29" customFormat="1" ht="12.75">
      <c r="AA242" s="32"/>
      <c r="AB242" s="32"/>
      <c r="AC242" s="32"/>
      <c r="AD242" s="32"/>
      <c r="AE242" s="32"/>
      <c r="AF242" s="32"/>
      <c r="AG242" s="32"/>
      <c r="AO242" s="38"/>
      <c r="AP242" s="38"/>
      <c r="AQ242" s="38"/>
      <c r="AR242" s="38"/>
      <c r="AS242" s="38"/>
      <c r="AT242" s="38"/>
      <c r="AU242" s="39"/>
    </row>
    <row r="243" spans="27:47" s="29" customFormat="1" ht="12.75">
      <c r="AA243" s="32"/>
      <c r="AB243" s="32"/>
      <c r="AC243" s="32"/>
      <c r="AD243" s="32"/>
      <c r="AE243" s="32"/>
      <c r="AF243" s="32"/>
      <c r="AG243" s="32"/>
      <c r="AO243" s="38"/>
      <c r="AP243" s="38"/>
      <c r="AQ243" s="38"/>
      <c r="AR243" s="38"/>
      <c r="AS243" s="38"/>
      <c r="AT243" s="38"/>
      <c r="AU243" s="39"/>
    </row>
    <row r="244" spans="27:47" s="29" customFormat="1" ht="12.75">
      <c r="AA244" s="32"/>
      <c r="AB244" s="32"/>
      <c r="AC244" s="32"/>
      <c r="AD244" s="32"/>
      <c r="AE244" s="32"/>
      <c r="AF244" s="32"/>
      <c r="AG244" s="32"/>
      <c r="AO244" s="38"/>
      <c r="AP244" s="38"/>
      <c r="AQ244" s="38"/>
      <c r="AR244" s="38"/>
      <c r="AS244" s="38"/>
      <c r="AT244" s="38"/>
      <c r="AU244" s="39"/>
    </row>
    <row r="245" spans="27:47" s="29" customFormat="1" ht="12.75">
      <c r="AA245" s="32"/>
      <c r="AB245" s="32"/>
      <c r="AC245" s="32"/>
      <c r="AD245" s="32"/>
      <c r="AE245" s="32"/>
      <c r="AF245" s="32"/>
      <c r="AG245" s="32"/>
      <c r="AO245" s="38"/>
      <c r="AP245" s="38"/>
      <c r="AQ245" s="38"/>
      <c r="AR245" s="38"/>
      <c r="AS245" s="38"/>
      <c r="AT245" s="38"/>
      <c r="AU245" s="39"/>
    </row>
    <row r="246" spans="27:47" s="29" customFormat="1" ht="12.75">
      <c r="AA246" s="32"/>
      <c r="AB246" s="32"/>
      <c r="AC246" s="32"/>
      <c r="AD246" s="32"/>
      <c r="AE246" s="32"/>
      <c r="AF246" s="32"/>
      <c r="AG246" s="32"/>
      <c r="AO246" s="38"/>
      <c r="AP246" s="38"/>
      <c r="AQ246" s="38"/>
      <c r="AR246" s="38"/>
      <c r="AS246" s="38"/>
      <c r="AT246" s="38"/>
      <c r="AU246" s="39"/>
    </row>
    <row r="247" spans="27:47" s="29" customFormat="1" ht="12.75">
      <c r="AA247" s="32"/>
      <c r="AB247" s="32"/>
      <c r="AC247" s="32"/>
      <c r="AD247" s="32"/>
      <c r="AE247" s="32"/>
      <c r="AF247" s="32"/>
      <c r="AG247" s="32"/>
      <c r="AO247" s="38"/>
      <c r="AP247" s="38"/>
      <c r="AQ247" s="38"/>
      <c r="AR247" s="38"/>
      <c r="AS247" s="38"/>
      <c r="AT247" s="38"/>
      <c r="AU247" s="39"/>
    </row>
    <row r="248" spans="27:47" s="29" customFormat="1" ht="12.75">
      <c r="AA248" s="32"/>
      <c r="AB248" s="32"/>
      <c r="AC248" s="32"/>
      <c r="AD248" s="32"/>
      <c r="AE248" s="32"/>
      <c r="AF248" s="32"/>
      <c r="AG248" s="32"/>
      <c r="AO248" s="38"/>
      <c r="AP248" s="38"/>
      <c r="AQ248" s="38"/>
      <c r="AR248" s="38"/>
      <c r="AS248" s="38"/>
      <c r="AT248" s="38"/>
      <c r="AU248" s="39"/>
    </row>
    <row r="249" spans="27:47" s="29" customFormat="1" ht="12.75">
      <c r="AA249" s="32"/>
      <c r="AB249" s="32"/>
      <c r="AC249" s="32"/>
      <c r="AD249" s="32"/>
      <c r="AE249" s="32"/>
      <c r="AF249" s="32"/>
      <c r="AG249" s="32"/>
      <c r="AO249" s="38"/>
      <c r="AP249" s="38"/>
      <c r="AQ249" s="38"/>
      <c r="AR249" s="38"/>
      <c r="AS249" s="38"/>
      <c r="AT249" s="38"/>
      <c r="AU249" s="39"/>
    </row>
    <row r="250" spans="27:47" s="29" customFormat="1" ht="12.75">
      <c r="AA250" s="32"/>
      <c r="AB250" s="32"/>
      <c r="AC250" s="32"/>
      <c r="AD250" s="32"/>
      <c r="AE250" s="32"/>
      <c r="AF250" s="32"/>
      <c r="AG250" s="32"/>
      <c r="AO250" s="38"/>
      <c r="AP250" s="38"/>
      <c r="AQ250" s="38"/>
      <c r="AR250" s="38"/>
      <c r="AS250" s="38"/>
      <c r="AT250" s="38"/>
      <c r="AU250" s="39"/>
    </row>
    <row r="251" spans="27:47" s="29" customFormat="1" ht="12.75">
      <c r="AA251" s="32"/>
      <c r="AB251" s="32"/>
      <c r="AC251" s="32"/>
      <c r="AD251" s="32"/>
      <c r="AE251" s="32"/>
      <c r="AF251" s="32"/>
      <c r="AG251" s="32"/>
      <c r="AO251" s="38"/>
      <c r="AP251" s="38"/>
      <c r="AQ251" s="38"/>
      <c r="AR251" s="38"/>
      <c r="AS251" s="38"/>
      <c r="AT251" s="38"/>
      <c r="AU251" s="39"/>
    </row>
    <row r="252" spans="27:47" s="29" customFormat="1" ht="12.75">
      <c r="AA252" s="32"/>
      <c r="AB252" s="32"/>
      <c r="AC252" s="32"/>
      <c r="AD252" s="32"/>
      <c r="AE252" s="32"/>
      <c r="AF252" s="32"/>
      <c r="AG252" s="32"/>
      <c r="AO252" s="38"/>
      <c r="AP252" s="38"/>
      <c r="AQ252" s="38"/>
      <c r="AR252" s="38"/>
      <c r="AS252" s="38"/>
      <c r="AT252" s="38"/>
      <c r="AU252" s="39"/>
    </row>
    <row r="253" spans="27:47" s="29" customFormat="1" ht="12.75">
      <c r="AA253" s="32"/>
      <c r="AB253" s="32"/>
      <c r="AC253" s="32"/>
      <c r="AD253" s="32"/>
      <c r="AE253" s="32"/>
      <c r="AF253" s="32"/>
      <c r="AG253" s="32"/>
      <c r="AO253" s="38"/>
      <c r="AP253" s="38"/>
      <c r="AQ253" s="38"/>
      <c r="AR253" s="38"/>
      <c r="AS253" s="38"/>
      <c r="AT253" s="38"/>
      <c r="AU253" s="39"/>
    </row>
    <row r="254" spans="27:47" s="29" customFormat="1" ht="12.75">
      <c r="AA254" s="32"/>
      <c r="AB254" s="32"/>
      <c r="AC254" s="32"/>
      <c r="AD254" s="32"/>
      <c r="AE254" s="32"/>
      <c r="AF254" s="32"/>
      <c r="AG254" s="32"/>
      <c r="AO254" s="38"/>
      <c r="AP254" s="38"/>
      <c r="AQ254" s="38"/>
      <c r="AR254" s="38"/>
      <c r="AS254" s="38"/>
      <c r="AT254" s="38"/>
      <c r="AU254" s="39"/>
    </row>
    <row r="255" spans="27:47" s="29" customFormat="1" ht="12.75">
      <c r="AA255" s="32"/>
      <c r="AB255" s="32"/>
      <c r="AC255" s="32"/>
      <c r="AD255" s="32"/>
      <c r="AE255" s="32"/>
      <c r="AF255" s="32"/>
      <c r="AG255" s="32"/>
      <c r="AO255" s="38"/>
      <c r="AP255" s="38"/>
      <c r="AQ255" s="38"/>
      <c r="AR255" s="38"/>
      <c r="AS255" s="38"/>
      <c r="AT255" s="38"/>
      <c r="AU255" s="39"/>
    </row>
    <row r="256" spans="27:47" s="29" customFormat="1" ht="12.75">
      <c r="AA256" s="32"/>
      <c r="AB256" s="32"/>
      <c r="AC256" s="32"/>
      <c r="AD256" s="32"/>
      <c r="AE256" s="32"/>
      <c r="AF256" s="32"/>
      <c r="AG256" s="32"/>
      <c r="AO256" s="38"/>
      <c r="AP256" s="38"/>
      <c r="AQ256" s="38"/>
      <c r="AR256" s="38"/>
      <c r="AS256" s="38"/>
      <c r="AT256" s="38"/>
      <c r="AU256" s="39"/>
    </row>
    <row r="257" spans="27:47" s="29" customFormat="1" ht="12.75">
      <c r="AA257" s="32"/>
      <c r="AB257" s="32"/>
      <c r="AC257" s="32"/>
      <c r="AD257" s="32"/>
      <c r="AE257" s="32"/>
      <c r="AF257" s="32"/>
      <c r="AG257" s="32"/>
      <c r="AO257" s="38"/>
      <c r="AP257" s="38"/>
      <c r="AQ257" s="38"/>
      <c r="AR257" s="38"/>
      <c r="AS257" s="38"/>
      <c r="AT257" s="38"/>
      <c r="AU257" s="39"/>
    </row>
    <row r="258" spans="27:47" s="29" customFormat="1" ht="12.75">
      <c r="AA258" s="32"/>
      <c r="AB258" s="32"/>
      <c r="AC258" s="32"/>
      <c r="AD258" s="32"/>
      <c r="AE258" s="32"/>
      <c r="AF258" s="32"/>
      <c r="AG258" s="32"/>
      <c r="AO258" s="38"/>
      <c r="AP258" s="38"/>
      <c r="AQ258" s="38"/>
      <c r="AR258" s="38"/>
      <c r="AS258" s="38"/>
      <c r="AT258" s="38"/>
      <c r="AU258" s="39"/>
    </row>
    <row r="259" spans="27:47" s="29" customFormat="1" ht="12.75">
      <c r="AA259" s="32"/>
      <c r="AB259" s="32"/>
      <c r="AC259" s="32"/>
      <c r="AD259" s="32"/>
      <c r="AE259" s="32"/>
      <c r="AF259" s="32"/>
      <c r="AG259" s="32"/>
      <c r="AO259" s="38"/>
      <c r="AP259" s="38"/>
      <c r="AQ259" s="38"/>
      <c r="AR259" s="38"/>
      <c r="AS259" s="38"/>
      <c r="AT259" s="38"/>
      <c r="AU259" s="39"/>
    </row>
    <row r="260" spans="27:47" s="29" customFormat="1" ht="12.75">
      <c r="AA260" s="32"/>
      <c r="AB260" s="32"/>
      <c r="AC260" s="32"/>
      <c r="AD260" s="32"/>
      <c r="AE260" s="32"/>
      <c r="AF260" s="32"/>
      <c r="AG260" s="32"/>
      <c r="AO260" s="38"/>
      <c r="AP260" s="38"/>
      <c r="AQ260" s="38"/>
      <c r="AR260" s="38"/>
      <c r="AS260" s="38"/>
      <c r="AT260" s="38"/>
      <c r="AU260" s="39"/>
    </row>
    <row r="261" spans="27:47" s="29" customFormat="1" ht="12.75">
      <c r="AA261" s="32"/>
      <c r="AB261" s="32"/>
      <c r="AC261" s="32"/>
      <c r="AD261" s="32"/>
      <c r="AE261" s="32"/>
      <c r="AF261" s="32"/>
      <c r="AG261" s="32"/>
      <c r="AO261" s="38"/>
      <c r="AP261" s="38"/>
      <c r="AQ261" s="38"/>
      <c r="AR261" s="38"/>
      <c r="AS261" s="38"/>
      <c r="AT261" s="38"/>
      <c r="AU261" s="39"/>
    </row>
    <row r="262" spans="27:47" s="29" customFormat="1" ht="12.75">
      <c r="AA262" s="32"/>
      <c r="AB262" s="32"/>
      <c r="AC262" s="32"/>
      <c r="AD262" s="32"/>
      <c r="AE262" s="32"/>
      <c r="AF262" s="32"/>
      <c r="AG262" s="32"/>
      <c r="AO262" s="38"/>
      <c r="AP262" s="38"/>
      <c r="AQ262" s="38"/>
      <c r="AR262" s="38"/>
      <c r="AS262" s="38"/>
      <c r="AT262" s="38"/>
      <c r="AU262" s="39"/>
    </row>
    <row r="263" spans="27:47" s="29" customFormat="1" ht="12.75">
      <c r="AA263" s="32"/>
      <c r="AB263" s="32"/>
      <c r="AC263" s="32"/>
      <c r="AD263" s="32"/>
      <c r="AE263" s="32"/>
      <c r="AF263" s="32"/>
      <c r="AG263" s="32"/>
      <c r="AO263" s="38"/>
      <c r="AP263" s="38"/>
      <c r="AQ263" s="38"/>
      <c r="AR263" s="38"/>
      <c r="AS263" s="38"/>
      <c r="AT263" s="38"/>
      <c r="AU263" s="39"/>
    </row>
    <row r="264" spans="27:47" s="29" customFormat="1" ht="12.75">
      <c r="AA264" s="32"/>
      <c r="AB264" s="32"/>
      <c r="AC264" s="32"/>
      <c r="AD264" s="32"/>
      <c r="AE264" s="32"/>
      <c r="AF264" s="32"/>
      <c r="AG264" s="32"/>
      <c r="AO264" s="38"/>
      <c r="AP264" s="38"/>
      <c r="AQ264" s="38"/>
      <c r="AR264" s="38"/>
      <c r="AS264" s="38"/>
      <c r="AT264" s="38"/>
      <c r="AU264" s="39"/>
    </row>
    <row r="265" spans="27:47" s="29" customFormat="1" ht="12.75">
      <c r="AA265" s="32"/>
      <c r="AB265" s="32"/>
      <c r="AC265" s="32"/>
      <c r="AD265" s="32"/>
      <c r="AE265" s="32"/>
      <c r="AF265" s="32"/>
      <c r="AG265" s="32"/>
      <c r="AO265" s="38"/>
      <c r="AP265" s="38"/>
      <c r="AQ265" s="38"/>
      <c r="AR265" s="38"/>
      <c r="AS265" s="38"/>
      <c r="AT265" s="38"/>
      <c r="AU265" s="39"/>
    </row>
    <row r="266" spans="27:47" s="29" customFormat="1" ht="12.75">
      <c r="AA266" s="32"/>
      <c r="AB266" s="32"/>
      <c r="AC266" s="32"/>
      <c r="AD266" s="32"/>
      <c r="AE266" s="32"/>
      <c r="AF266" s="32"/>
      <c r="AG266" s="32"/>
      <c r="AO266" s="38"/>
      <c r="AP266" s="38"/>
      <c r="AQ266" s="38"/>
      <c r="AR266" s="38"/>
      <c r="AS266" s="38"/>
      <c r="AT266" s="38"/>
      <c r="AU266" s="39"/>
    </row>
    <row r="267" spans="27:47" s="29" customFormat="1" ht="12.75">
      <c r="AA267" s="32"/>
      <c r="AB267" s="32"/>
      <c r="AC267" s="32"/>
      <c r="AD267" s="32"/>
      <c r="AE267" s="32"/>
      <c r="AF267" s="32"/>
      <c r="AG267" s="32"/>
      <c r="AO267" s="38"/>
      <c r="AP267" s="38"/>
      <c r="AQ267" s="38"/>
      <c r="AR267" s="38"/>
      <c r="AS267" s="38"/>
      <c r="AT267" s="38"/>
      <c r="AU267" s="39"/>
    </row>
    <row r="268" spans="27:47" s="29" customFormat="1" ht="12.75">
      <c r="AA268" s="32"/>
      <c r="AB268" s="32"/>
      <c r="AC268" s="32"/>
      <c r="AD268" s="32"/>
      <c r="AE268" s="32"/>
      <c r="AF268" s="32"/>
      <c r="AG268" s="32"/>
      <c r="AO268" s="38"/>
      <c r="AP268" s="38"/>
      <c r="AQ268" s="38"/>
      <c r="AR268" s="38"/>
      <c r="AS268" s="38"/>
      <c r="AT268" s="38"/>
      <c r="AU268" s="39"/>
    </row>
    <row r="269" spans="27:47" s="29" customFormat="1" ht="12.75">
      <c r="AA269" s="32"/>
      <c r="AB269" s="32"/>
      <c r="AC269" s="32"/>
      <c r="AD269" s="32"/>
      <c r="AE269" s="32"/>
      <c r="AF269" s="32"/>
      <c r="AG269" s="32"/>
      <c r="AO269" s="38"/>
      <c r="AP269" s="38"/>
      <c r="AQ269" s="38"/>
      <c r="AR269" s="38"/>
      <c r="AS269" s="38"/>
      <c r="AT269" s="38"/>
      <c r="AU269" s="39"/>
    </row>
    <row r="270" spans="27:47" s="29" customFormat="1" ht="12.75">
      <c r="AA270" s="32"/>
      <c r="AB270" s="32"/>
      <c r="AC270" s="32"/>
      <c r="AD270" s="32"/>
      <c r="AE270" s="32"/>
      <c r="AF270" s="32"/>
      <c r="AG270" s="32"/>
      <c r="AO270" s="38"/>
      <c r="AP270" s="38"/>
      <c r="AQ270" s="38"/>
      <c r="AR270" s="38"/>
      <c r="AS270" s="38"/>
      <c r="AT270" s="38"/>
      <c r="AU270" s="39"/>
    </row>
    <row r="271" spans="27:47" s="29" customFormat="1" ht="12.75">
      <c r="AA271" s="32"/>
      <c r="AB271" s="32"/>
      <c r="AC271" s="32"/>
      <c r="AD271" s="32"/>
      <c r="AE271" s="32"/>
      <c r="AF271" s="32"/>
      <c r="AG271" s="32"/>
      <c r="AO271" s="38"/>
      <c r="AP271" s="38"/>
      <c r="AQ271" s="38"/>
      <c r="AR271" s="38"/>
      <c r="AS271" s="38"/>
      <c r="AT271" s="38"/>
      <c r="AU271" s="39"/>
    </row>
    <row r="272" spans="27:47" s="29" customFormat="1" ht="12.75">
      <c r="AA272" s="32"/>
      <c r="AB272" s="32"/>
      <c r="AC272" s="32"/>
      <c r="AD272" s="32"/>
      <c r="AE272" s="32"/>
      <c r="AF272" s="32"/>
      <c r="AG272" s="32"/>
      <c r="AO272" s="38"/>
      <c r="AP272" s="38"/>
      <c r="AQ272" s="38"/>
      <c r="AR272" s="38"/>
      <c r="AS272" s="38"/>
      <c r="AT272" s="38"/>
      <c r="AU272" s="39"/>
    </row>
    <row r="273" spans="27:47" s="29" customFormat="1" ht="12.75">
      <c r="AA273" s="32"/>
      <c r="AB273" s="32"/>
      <c r="AC273" s="32"/>
      <c r="AD273" s="32"/>
      <c r="AE273" s="32"/>
      <c r="AF273" s="32"/>
      <c r="AG273" s="32"/>
      <c r="AO273" s="38"/>
      <c r="AP273" s="38"/>
      <c r="AQ273" s="38"/>
      <c r="AR273" s="38"/>
      <c r="AS273" s="38"/>
      <c r="AT273" s="38"/>
      <c r="AU273" s="39"/>
    </row>
    <row r="274" spans="27:47" s="29" customFormat="1" ht="12.75">
      <c r="AA274" s="32"/>
      <c r="AB274" s="32"/>
      <c r="AC274" s="32"/>
      <c r="AD274" s="32"/>
      <c r="AE274" s="32"/>
      <c r="AF274" s="32"/>
      <c r="AG274" s="32"/>
      <c r="AO274" s="38"/>
      <c r="AP274" s="38"/>
      <c r="AQ274" s="38"/>
      <c r="AR274" s="38"/>
      <c r="AS274" s="38"/>
      <c r="AT274" s="38"/>
      <c r="AU274" s="39"/>
    </row>
    <row r="275" spans="27:47" s="29" customFormat="1" ht="12.75">
      <c r="AA275" s="32"/>
      <c r="AB275" s="32"/>
      <c r="AC275" s="32"/>
      <c r="AD275" s="32"/>
      <c r="AE275" s="32"/>
      <c r="AF275" s="32"/>
      <c r="AG275" s="32"/>
      <c r="AO275" s="38"/>
      <c r="AP275" s="38"/>
      <c r="AQ275" s="38"/>
      <c r="AR275" s="38"/>
      <c r="AS275" s="38"/>
      <c r="AT275" s="38"/>
      <c r="AU275" s="39"/>
    </row>
    <row r="276" spans="27:47" s="29" customFormat="1" ht="12.75">
      <c r="AA276" s="32"/>
      <c r="AB276" s="32"/>
      <c r="AC276" s="32"/>
      <c r="AD276" s="32"/>
      <c r="AE276" s="32"/>
      <c r="AF276" s="32"/>
      <c r="AG276" s="32"/>
      <c r="AO276" s="38"/>
      <c r="AP276" s="38"/>
      <c r="AQ276" s="38"/>
      <c r="AR276" s="38"/>
      <c r="AS276" s="38"/>
      <c r="AT276" s="38"/>
      <c r="AU276" s="39"/>
    </row>
    <row r="277" spans="27:47" s="29" customFormat="1" ht="12.75">
      <c r="AA277" s="32"/>
      <c r="AB277" s="32"/>
      <c r="AC277" s="32"/>
      <c r="AD277" s="32"/>
      <c r="AE277" s="32"/>
      <c r="AF277" s="32"/>
      <c r="AG277" s="32"/>
      <c r="AO277" s="38"/>
      <c r="AP277" s="38"/>
      <c r="AQ277" s="38"/>
      <c r="AR277" s="38"/>
      <c r="AS277" s="38"/>
      <c r="AT277" s="38"/>
      <c r="AU277" s="39"/>
    </row>
    <row r="278" spans="27:47" s="29" customFormat="1" ht="12.75">
      <c r="AA278" s="32"/>
      <c r="AB278" s="32"/>
      <c r="AC278" s="32"/>
      <c r="AD278" s="32"/>
      <c r="AE278" s="32"/>
      <c r="AF278" s="32"/>
      <c r="AG278" s="32"/>
      <c r="AO278" s="38"/>
      <c r="AP278" s="38"/>
      <c r="AQ278" s="38"/>
      <c r="AR278" s="38"/>
      <c r="AS278" s="38"/>
      <c r="AT278" s="38"/>
      <c r="AU278" s="39"/>
    </row>
    <row r="279" spans="27:47" s="29" customFormat="1" ht="12.75">
      <c r="AA279" s="32"/>
      <c r="AB279" s="32"/>
      <c r="AC279" s="32"/>
      <c r="AD279" s="32"/>
      <c r="AE279" s="32"/>
      <c r="AF279" s="32"/>
      <c r="AG279" s="32"/>
      <c r="AO279" s="38"/>
      <c r="AP279" s="38"/>
      <c r="AQ279" s="38"/>
      <c r="AR279" s="38"/>
      <c r="AS279" s="38"/>
      <c r="AT279" s="38"/>
      <c r="AU279" s="39"/>
    </row>
    <row r="280" spans="27:47" s="29" customFormat="1" ht="12.75">
      <c r="AA280" s="32"/>
      <c r="AB280" s="32"/>
      <c r="AC280" s="32"/>
      <c r="AD280" s="32"/>
      <c r="AE280" s="32"/>
      <c r="AF280" s="32"/>
      <c r="AG280" s="32"/>
      <c r="AO280" s="38"/>
      <c r="AP280" s="38"/>
      <c r="AQ280" s="38"/>
      <c r="AR280" s="38"/>
      <c r="AS280" s="38"/>
      <c r="AT280" s="38"/>
      <c r="AU280" s="39"/>
    </row>
    <row r="281" spans="27:47" s="29" customFormat="1" ht="12.75">
      <c r="AA281" s="32"/>
      <c r="AB281" s="32"/>
      <c r="AC281" s="32"/>
      <c r="AD281" s="32"/>
      <c r="AE281" s="32"/>
      <c r="AF281" s="32"/>
      <c r="AG281" s="32"/>
      <c r="AO281" s="38"/>
      <c r="AP281" s="38"/>
      <c r="AQ281" s="38"/>
      <c r="AR281" s="38"/>
      <c r="AS281" s="38"/>
      <c r="AT281" s="38"/>
      <c r="AU281" s="39"/>
    </row>
    <row r="282" spans="27:47" s="29" customFormat="1" ht="12.75">
      <c r="AA282" s="32"/>
      <c r="AB282" s="32"/>
      <c r="AC282" s="32"/>
      <c r="AD282" s="32"/>
      <c r="AE282" s="32"/>
      <c r="AF282" s="32"/>
      <c r="AG282" s="32"/>
      <c r="AO282" s="38"/>
      <c r="AP282" s="38"/>
      <c r="AQ282" s="38"/>
      <c r="AR282" s="38"/>
      <c r="AS282" s="38"/>
      <c r="AT282" s="38"/>
      <c r="AU282" s="39"/>
    </row>
    <row r="283" spans="27:47" s="29" customFormat="1" ht="12.75">
      <c r="AA283" s="32"/>
      <c r="AB283" s="32"/>
      <c r="AC283" s="32"/>
      <c r="AD283" s="32"/>
      <c r="AE283" s="32"/>
      <c r="AF283" s="32"/>
      <c r="AG283" s="32"/>
      <c r="AO283" s="38"/>
      <c r="AP283" s="38"/>
      <c r="AQ283" s="38"/>
      <c r="AR283" s="38"/>
      <c r="AS283" s="38"/>
      <c r="AT283" s="38"/>
      <c r="AU283" s="39"/>
    </row>
    <row r="284" spans="27:47" s="29" customFormat="1" ht="12.75">
      <c r="AA284" s="32"/>
      <c r="AB284" s="32"/>
      <c r="AC284" s="32"/>
      <c r="AD284" s="32"/>
      <c r="AE284" s="32"/>
      <c r="AF284" s="32"/>
      <c r="AG284" s="32"/>
      <c r="AO284" s="38"/>
      <c r="AP284" s="38"/>
      <c r="AQ284" s="38"/>
      <c r="AR284" s="38"/>
      <c r="AS284" s="38"/>
      <c r="AT284" s="38"/>
      <c r="AU284" s="39"/>
    </row>
    <row r="285" spans="27:47" s="29" customFormat="1" ht="12.75">
      <c r="AA285" s="32"/>
      <c r="AB285" s="32"/>
      <c r="AC285" s="32"/>
      <c r="AD285" s="32"/>
      <c r="AE285" s="32"/>
      <c r="AF285" s="32"/>
      <c r="AG285" s="32"/>
      <c r="AO285" s="38"/>
      <c r="AP285" s="38"/>
      <c r="AQ285" s="38"/>
      <c r="AR285" s="38"/>
      <c r="AS285" s="38"/>
      <c r="AT285" s="38"/>
      <c r="AU285" s="39"/>
    </row>
    <row r="286" spans="27:47" s="29" customFormat="1" ht="12.75">
      <c r="AA286" s="32"/>
      <c r="AB286" s="32"/>
      <c r="AC286" s="32"/>
      <c r="AD286" s="32"/>
      <c r="AE286" s="32"/>
      <c r="AF286" s="32"/>
      <c r="AG286" s="32"/>
      <c r="AO286" s="38"/>
      <c r="AP286" s="38"/>
      <c r="AQ286" s="38"/>
      <c r="AR286" s="38"/>
      <c r="AS286" s="38"/>
      <c r="AT286" s="38"/>
      <c r="AU286" s="39"/>
    </row>
    <row r="287" spans="27:47" s="29" customFormat="1" ht="12.75">
      <c r="AA287" s="32"/>
      <c r="AB287" s="32"/>
      <c r="AC287" s="32"/>
      <c r="AD287" s="32"/>
      <c r="AE287" s="32"/>
      <c r="AF287" s="32"/>
      <c r="AG287" s="32"/>
      <c r="AO287" s="38"/>
      <c r="AP287" s="38"/>
      <c r="AQ287" s="38"/>
      <c r="AR287" s="38"/>
      <c r="AS287" s="38"/>
      <c r="AT287" s="38"/>
      <c r="AU287" s="39"/>
    </row>
    <row r="288" spans="27:47" s="29" customFormat="1" ht="12.75">
      <c r="AA288" s="32"/>
      <c r="AB288" s="32"/>
      <c r="AC288" s="32"/>
      <c r="AD288" s="32"/>
      <c r="AE288" s="32"/>
      <c r="AF288" s="32"/>
      <c r="AG288" s="32"/>
      <c r="AO288" s="38"/>
      <c r="AP288" s="38"/>
      <c r="AQ288" s="38"/>
      <c r="AR288" s="38"/>
      <c r="AS288" s="38"/>
      <c r="AT288" s="38"/>
      <c r="AU288" s="39"/>
    </row>
    <row r="289" spans="27:47" s="29" customFormat="1" ht="12.75">
      <c r="AA289" s="32"/>
      <c r="AB289" s="32"/>
      <c r="AC289" s="32"/>
      <c r="AD289" s="32"/>
      <c r="AE289" s="32"/>
      <c r="AF289" s="32"/>
      <c r="AG289" s="32"/>
      <c r="AO289" s="38"/>
      <c r="AP289" s="38"/>
      <c r="AQ289" s="38"/>
      <c r="AR289" s="38"/>
      <c r="AS289" s="38"/>
      <c r="AT289" s="38"/>
      <c r="AU289" s="39"/>
    </row>
    <row r="290" spans="27:47" s="29" customFormat="1" ht="12.75">
      <c r="AA290" s="32"/>
      <c r="AB290" s="32"/>
      <c r="AC290" s="32"/>
      <c r="AD290" s="32"/>
      <c r="AE290" s="32"/>
      <c r="AF290" s="32"/>
      <c r="AG290" s="32"/>
      <c r="AO290" s="38"/>
      <c r="AP290" s="38"/>
      <c r="AQ290" s="38"/>
      <c r="AR290" s="38"/>
      <c r="AS290" s="38"/>
      <c r="AT290" s="38"/>
      <c r="AU290" s="39"/>
    </row>
    <row r="291" spans="27:47" s="29" customFormat="1" ht="12.75">
      <c r="AA291" s="32"/>
      <c r="AB291" s="32"/>
      <c r="AC291" s="32"/>
      <c r="AD291" s="32"/>
      <c r="AE291" s="32"/>
      <c r="AF291" s="32"/>
      <c r="AG291" s="32"/>
      <c r="AO291" s="38"/>
      <c r="AP291" s="38"/>
      <c r="AQ291" s="38"/>
      <c r="AR291" s="38"/>
      <c r="AS291" s="38"/>
      <c r="AT291" s="38"/>
      <c r="AU291" s="39"/>
    </row>
    <row r="292" spans="27:47" s="29" customFormat="1" ht="12.75">
      <c r="AA292" s="32"/>
      <c r="AB292" s="32"/>
      <c r="AC292" s="32"/>
      <c r="AD292" s="32"/>
      <c r="AE292" s="32"/>
      <c r="AF292" s="32"/>
      <c r="AG292" s="32"/>
      <c r="AO292" s="38"/>
      <c r="AP292" s="38"/>
      <c r="AQ292" s="38"/>
      <c r="AR292" s="38"/>
      <c r="AS292" s="38"/>
      <c r="AT292" s="38"/>
      <c r="AU292" s="39"/>
    </row>
    <row r="293" spans="27:47" s="29" customFormat="1" ht="12.75">
      <c r="AA293" s="32"/>
      <c r="AB293" s="32"/>
      <c r="AC293" s="32"/>
      <c r="AD293" s="32"/>
      <c r="AE293" s="32"/>
      <c r="AF293" s="32"/>
      <c r="AG293" s="32"/>
      <c r="AO293" s="38"/>
      <c r="AP293" s="38"/>
      <c r="AQ293" s="38"/>
      <c r="AR293" s="38"/>
      <c r="AS293" s="38"/>
      <c r="AT293" s="38"/>
      <c r="AU293" s="39"/>
    </row>
    <row r="294" spans="27:47" s="29" customFormat="1" ht="12.75">
      <c r="AA294" s="32"/>
      <c r="AB294" s="32"/>
      <c r="AC294" s="32"/>
      <c r="AD294" s="32"/>
      <c r="AE294" s="32"/>
      <c r="AF294" s="32"/>
      <c r="AG294" s="32"/>
      <c r="AO294" s="38"/>
      <c r="AP294" s="38"/>
      <c r="AQ294" s="38"/>
      <c r="AR294" s="38"/>
      <c r="AS294" s="38"/>
      <c r="AT294" s="38"/>
      <c r="AU294" s="39"/>
    </row>
    <row r="295" spans="27:47" s="29" customFormat="1" ht="12.75">
      <c r="AA295" s="32"/>
      <c r="AB295" s="32"/>
      <c r="AC295" s="32"/>
      <c r="AD295" s="32"/>
      <c r="AE295" s="32"/>
      <c r="AF295" s="32"/>
      <c r="AG295" s="32"/>
      <c r="AO295" s="38"/>
      <c r="AP295" s="38"/>
      <c r="AQ295" s="38"/>
      <c r="AR295" s="38"/>
      <c r="AS295" s="38"/>
      <c r="AT295" s="38"/>
      <c r="AU295" s="39"/>
    </row>
    <row r="296" spans="27:47" s="29" customFormat="1" ht="12.75">
      <c r="AA296" s="32"/>
      <c r="AB296" s="32"/>
      <c r="AC296" s="32"/>
      <c r="AD296" s="32"/>
      <c r="AE296" s="32"/>
      <c r="AF296" s="32"/>
      <c r="AG296" s="32"/>
      <c r="AO296" s="38"/>
      <c r="AP296" s="38"/>
      <c r="AQ296" s="38"/>
      <c r="AR296" s="38"/>
      <c r="AS296" s="38"/>
      <c r="AT296" s="38"/>
      <c r="AU296" s="39"/>
    </row>
    <row r="297" spans="27:47" s="29" customFormat="1" ht="12.75">
      <c r="AA297" s="32"/>
      <c r="AB297" s="32"/>
      <c r="AC297" s="32"/>
      <c r="AD297" s="32"/>
      <c r="AE297" s="32"/>
      <c r="AF297" s="32"/>
      <c r="AG297" s="32"/>
      <c r="AO297" s="38"/>
      <c r="AP297" s="38"/>
      <c r="AQ297" s="38"/>
      <c r="AR297" s="38"/>
      <c r="AS297" s="38"/>
      <c r="AT297" s="38"/>
      <c r="AU297" s="39"/>
    </row>
    <row r="298" spans="27:47" s="29" customFormat="1" ht="12.75">
      <c r="AA298" s="32"/>
      <c r="AB298" s="32"/>
      <c r="AC298" s="32"/>
      <c r="AD298" s="32"/>
      <c r="AE298" s="32"/>
      <c r="AF298" s="32"/>
      <c r="AG298" s="32"/>
      <c r="AO298" s="38"/>
      <c r="AP298" s="38"/>
      <c r="AQ298" s="38"/>
      <c r="AR298" s="38"/>
      <c r="AS298" s="38"/>
      <c r="AT298" s="38"/>
      <c r="AU298" s="39"/>
    </row>
    <row r="299" spans="27:47" s="29" customFormat="1" ht="12.75">
      <c r="AA299" s="32"/>
      <c r="AB299" s="32"/>
      <c r="AC299" s="32"/>
      <c r="AD299" s="32"/>
      <c r="AE299" s="32"/>
      <c r="AF299" s="32"/>
      <c r="AG299" s="32"/>
      <c r="AO299" s="38"/>
      <c r="AP299" s="38"/>
      <c r="AQ299" s="38"/>
      <c r="AR299" s="38"/>
      <c r="AS299" s="38"/>
      <c r="AT299" s="38"/>
      <c r="AU299" s="39"/>
    </row>
    <row r="300" spans="27:47" s="29" customFormat="1" ht="12.75">
      <c r="AA300" s="32"/>
      <c r="AB300" s="32"/>
      <c r="AC300" s="32"/>
      <c r="AD300" s="32"/>
      <c r="AE300" s="32"/>
      <c r="AF300" s="32"/>
      <c r="AG300" s="32"/>
      <c r="AO300" s="38"/>
      <c r="AP300" s="38"/>
      <c r="AQ300" s="38"/>
      <c r="AR300" s="38"/>
      <c r="AS300" s="38"/>
      <c r="AT300" s="38"/>
      <c r="AU300" s="39"/>
    </row>
    <row r="301" spans="27:47" s="29" customFormat="1" ht="12.75">
      <c r="AA301" s="32"/>
      <c r="AB301" s="32"/>
      <c r="AC301" s="32"/>
      <c r="AD301" s="32"/>
      <c r="AE301" s="32"/>
      <c r="AF301" s="32"/>
      <c r="AG301" s="32"/>
      <c r="AO301" s="38"/>
      <c r="AP301" s="38"/>
      <c r="AQ301" s="38"/>
      <c r="AR301" s="38"/>
      <c r="AS301" s="38"/>
      <c r="AT301" s="38"/>
      <c r="AU301" s="39"/>
    </row>
    <row r="302" spans="27:47" s="29" customFormat="1" ht="12.75">
      <c r="AA302" s="32"/>
      <c r="AB302" s="32"/>
      <c r="AC302" s="32"/>
      <c r="AD302" s="32"/>
      <c r="AE302" s="32"/>
      <c r="AF302" s="32"/>
      <c r="AG302" s="32"/>
      <c r="AO302" s="38"/>
      <c r="AP302" s="38"/>
      <c r="AQ302" s="38"/>
      <c r="AR302" s="38"/>
      <c r="AS302" s="38"/>
      <c r="AT302" s="38"/>
      <c r="AU302" s="39"/>
    </row>
    <row r="303" spans="27:47" s="29" customFormat="1" ht="12.75">
      <c r="AA303" s="32"/>
      <c r="AB303" s="32"/>
      <c r="AC303" s="32"/>
      <c r="AD303" s="32"/>
      <c r="AE303" s="32"/>
      <c r="AF303" s="32"/>
      <c r="AG303" s="32"/>
      <c r="AO303" s="38"/>
      <c r="AP303" s="38"/>
      <c r="AQ303" s="38"/>
      <c r="AR303" s="38"/>
      <c r="AS303" s="38"/>
      <c r="AT303" s="38"/>
      <c r="AU303" s="39"/>
    </row>
    <row r="304" spans="27:47" s="29" customFormat="1" ht="12.75">
      <c r="AA304" s="32"/>
      <c r="AB304" s="32"/>
      <c r="AC304" s="32"/>
      <c r="AD304" s="32"/>
      <c r="AE304" s="32"/>
      <c r="AF304" s="32"/>
      <c r="AG304" s="32"/>
      <c r="AO304" s="38"/>
      <c r="AP304" s="38"/>
      <c r="AQ304" s="38"/>
      <c r="AR304" s="38"/>
      <c r="AS304" s="38"/>
      <c r="AT304" s="38"/>
      <c r="AU304" s="39"/>
    </row>
    <row r="305" spans="27:47" s="29" customFormat="1" ht="12.75">
      <c r="AA305" s="32"/>
      <c r="AB305" s="32"/>
      <c r="AC305" s="32"/>
      <c r="AD305" s="32"/>
      <c r="AE305" s="32"/>
      <c r="AF305" s="32"/>
      <c r="AG305" s="32"/>
      <c r="AO305" s="38"/>
      <c r="AP305" s="38"/>
      <c r="AQ305" s="38"/>
      <c r="AR305" s="38"/>
      <c r="AS305" s="38"/>
      <c r="AT305" s="38"/>
      <c r="AU305" s="39"/>
    </row>
    <row r="306" spans="27:47" s="29" customFormat="1" ht="12.75">
      <c r="AA306" s="32"/>
      <c r="AB306" s="32"/>
      <c r="AC306" s="32"/>
      <c r="AD306" s="32"/>
      <c r="AE306" s="32"/>
      <c r="AF306" s="32"/>
      <c r="AG306" s="32"/>
      <c r="AO306" s="38"/>
      <c r="AP306" s="38"/>
      <c r="AQ306" s="38"/>
      <c r="AR306" s="38"/>
      <c r="AS306" s="38"/>
      <c r="AT306" s="38"/>
      <c r="AU306" s="39"/>
    </row>
    <row r="307" spans="27:47" s="29" customFormat="1" ht="12.75">
      <c r="AA307" s="32"/>
      <c r="AB307" s="32"/>
      <c r="AC307" s="32"/>
      <c r="AD307" s="32"/>
      <c r="AE307" s="32"/>
      <c r="AF307" s="32"/>
      <c r="AG307" s="32"/>
      <c r="AO307" s="38"/>
      <c r="AP307" s="38"/>
      <c r="AQ307" s="38"/>
      <c r="AR307" s="38"/>
      <c r="AS307" s="38"/>
      <c r="AT307" s="38"/>
      <c r="AU307" s="39"/>
    </row>
    <row r="308" spans="27:47" s="29" customFormat="1" ht="12.75">
      <c r="AA308" s="32"/>
      <c r="AB308" s="32"/>
      <c r="AC308" s="32"/>
      <c r="AD308" s="32"/>
      <c r="AE308" s="32"/>
      <c r="AF308" s="32"/>
      <c r="AG308" s="32"/>
      <c r="AO308" s="38"/>
      <c r="AP308" s="38"/>
      <c r="AQ308" s="38"/>
      <c r="AR308" s="38"/>
      <c r="AS308" s="38"/>
      <c r="AT308" s="38"/>
      <c r="AU308" s="39"/>
    </row>
    <row r="309" spans="27:47" s="29" customFormat="1" ht="12.75">
      <c r="AA309" s="32"/>
      <c r="AB309" s="32"/>
      <c r="AC309" s="32"/>
      <c r="AD309" s="32"/>
      <c r="AE309" s="32"/>
      <c r="AF309" s="32"/>
      <c r="AG309" s="32"/>
      <c r="AO309" s="38"/>
      <c r="AP309" s="38"/>
      <c r="AQ309" s="38"/>
      <c r="AR309" s="38"/>
      <c r="AS309" s="38"/>
      <c r="AT309" s="38"/>
      <c r="AU309" s="39"/>
    </row>
    <row r="310" spans="27:47" s="29" customFormat="1" ht="12.75">
      <c r="AA310" s="32"/>
      <c r="AB310" s="32"/>
      <c r="AC310" s="32"/>
      <c r="AD310" s="32"/>
      <c r="AE310" s="32"/>
      <c r="AF310" s="32"/>
      <c r="AG310" s="32"/>
      <c r="AO310" s="38"/>
      <c r="AP310" s="38"/>
      <c r="AQ310" s="38"/>
      <c r="AR310" s="38"/>
      <c r="AS310" s="38"/>
      <c r="AT310" s="38"/>
      <c r="AU310" s="39"/>
    </row>
    <row r="311" spans="27:47" s="29" customFormat="1" ht="12.75">
      <c r="AA311" s="32"/>
      <c r="AB311" s="32"/>
      <c r="AC311" s="32"/>
      <c r="AD311" s="32"/>
      <c r="AE311" s="32"/>
      <c r="AF311" s="32"/>
      <c r="AG311" s="32"/>
      <c r="AO311" s="38"/>
      <c r="AP311" s="38"/>
      <c r="AQ311" s="38"/>
      <c r="AR311" s="38"/>
      <c r="AS311" s="38"/>
      <c r="AT311" s="38"/>
      <c r="AU311" s="39"/>
    </row>
    <row r="312" spans="27:47" s="29" customFormat="1" ht="12.75">
      <c r="AA312" s="32"/>
      <c r="AB312" s="32"/>
      <c r="AC312" s="32"/>
      <c r="AD312" s="32"/>
      <c r="AE312" s="32"/>
      <c r="AF312" s="32"/>
      <c r="AG312" s="32"/>
      <c r="AO312" s="38"/>
      <c r="AP312" s="38"/>
      <c r="AQ312" s="38"/>
      <c r="AR312" s="38"/>
      <c r="AS312" s="38"/>
      <c r="AT312" s="38"/>
      <c r="AU312" s="39"/>
    </row>
    <row r="313" spans="27:47" s="29" customFormat="1" ht="12.75">
      <c r="AA313" s="32"/>
      <c r="AB313" s="32"/>
      <c r="AC313" s="32"/>
      <c r="AD313" s="32"/>
      <c r="AE313" s="32"/>
      <c r="AF313" s="32"/>
      <c r="AG313" s="32"/>
      <c r="AO313" s="38"/>
      <c r="AP313" s="38"/>
      <c r="AQ313" s="38"/>
      <c r="AR313" s="38"/>
      <c r="AS313" s="38"/>
      <c r="AT313" s="38"/>
      <c r="AU313" s="39"/>
    </row>
    <row r="314" spans="27:47" s="29" customFormat="1" ht="12.75">
      <c r="AA314" s="32"/>
      <c r="AB314" s="32"/>
      <c r="AC314" s="32"/>
      <c r="AD314" s="32"/>
      <c r="AE314" s="32"/>
      <c r="AF314" s="32"/>
      <c r="AG314" s="32"/>
      <c r="AO314" s="38"/>
      <c r="AP314" s="38"/>
      <c r="AQ314" s="38"/>
      <c r="AR314" s="38"/>
      <c r="AS314" s="38"/>
      <c r="AT314" s="38"/>
      <c r="AU314" s="39"/>
    </row>
    <row r="315" spans="27:47" s="29" customFormat="1" ht="12.75">
      <c r="AA315" s="32"/>
      <c r="AB315" s="32"/>
      <c r="AC315" s="32"/>
      <c r="AD315" s="32"/>
      <c r="AE315" s="32"/>
      <c r="AF315" s="32"/>
      <c r="AG315" s="32"/>
      <c r="AO315" s="38"/>
      <c r="AP315" s="38"/>
      <c r="AQ315" s="38"/>
      <c r="AR315" s="38"/>
      <c r="AS315" s="38"/>
      <c r="AT315" s="38"/>
      <c r="AU315" s="39"/>
    </row>
    <row r="316" spans="27:47" s="29" customFormat="1" ht="12.75">
      <c r="AA316" s="32"/>
      <c r="AB316" s="32"/>
      <c r="AC316" s="32"/>
      <c r="AD316" s="32"/>
      <c r="AE316" s="32"/>
      <c r="AF316" s="32"/>
      <c r="AG316" s="32"/>
      <c r="AO316" s="38"/>
      <c r="AP316" s="38"/>
      <c r="AQ316" s="38"/>
      <c r="AR316" s="38"/>
      <c r="AS316" s="38"/>
      <c r="AT316" s="38"/>
      <c r="AU316" s="39"/>
    </row>
    <row r="317" spans="27:47" s="29" customFormat="1" ht="12.75">
      <c r="AA317" s="32"/>
      <c r="AB317" s="32"/>
      <c r="AC317" s="32"/>
      <c r="AD317" s="32"/>
      <c r="AE317" s="32"/>
      <c r="AF317" s="32"/>
      <c r="AG317" s="32"/>
      <c r="AO317" s="38"/>
      <c r="AP317" s="38"/>
      <c r="AQ317" s="38"/>
      <c r="AR317" s="38"/>
      <c r="AS317" s="38"/>
      <c r="AT317" s="38"/>
      <c r="AU317" s="39"/>
    </row>
    <row r="318" spans="27:47" s="29" customFormat="1" ht="12.75">
      <c r="AA318" s="32"/>
      <c r="AB318" s="32"/>
      <c r="AC318" s="32"/>
      <c r="AD318" s="32"/>
      <c r="AE318" s="32"/>
      <c r="AF318" s="32"/>
      <c r="AG318" s="32"/>
      <c r="AO318" s="38"/>
      <c r="AP318" s="38"/>
      <c r="AQ318" s="38"/>
      <c r="AR318" s="38"/>
      <c r="AS318" s="38"/>
      <c r="AT318" s="38"/>
      <c r="AU318" s="39"/>
    </row>
    <row r="319" spans="27:47" s="29" customFormat="1" ht="12.75">
      <c r="AA319" s="32"/>
      <c r="AB319" s="32"/>
      <c r="AC319" s="32"/>
      <c r="AD319" s="32"/>
      <c r="AE319" s="32"/>
      <c r="AF319" s="32"/>
      <c r="AG319" s="32"/>
      <c r="AO319" s="38"/>
      <c r="AP319" s="38"/>
      <c r="AQ319" s="38"/>
      <c r="AR319" s="38"/>
      <c r="AS319" s="38"/>
      <c r="AT319" s="38"/>
      <c r="AU319" s="39"/>
    </row>
    <row r="320" spans="27:47" s="29" customFormat="1" ht="12.75">
      <c r="AA320" s="32"/>
      <c r="AB320" s="32"/>
      <c r="AC320" s="32"/>
      <c r="AD320" s="32"/>
      <c r="AE320" s="32"/>
      <c r="AF320" s="32"/>
      <c r="AG320" s="32"/>
      <c r="AO320" s="38"/>
      <c r="AP320" s="38"/>
      <c r="AQ320" s="38"/>
      <c r="AR320" s="38"/>
      <c r="AS320" s="38"/>
      <c r="AT320" s="38"/>
      <c r="AU320" s="39"/>
    </row>
    <row r="321" spans="27:47" s="29" customFormat="1" ht="12.75">
      <c r="AA321" s="32"/>
      <c r="AB321" s="32"/>
      <c r="AC321" s="32"/>
      <c r="AD321" s="32"/>
      <c r="AE321" s="32"/>
      <c r="AF321" s="32"/>
      <c r="AG321" s="32"/>
      <c r="AO321" s="38"/>
      <c r="AP321" s="38"/>
      <c r="AQ321" s="38"/>
      <c r="AR321" s="38"/>
      <c r="AS321" s="38"/>
      <c r="AT321" s="38"/>
      <c r="AU321" s="39"/>
    </row>
    <row r="322" spans="27:47" s="29" customFormat="1" ht="12.75">
      <c r="AA322" s="32"/>
      <c r="AB322" s="32"/>
      <c r="AC322" s="32"/>
      <c r="AD322" s="32"/>
      <c r="AE322" s="32"/>
      <c r="AF322" s="32"/>
      <c r="AG322" s="32"/>
      <c r="AO322" s="38"/>
      <c r="AP322" s="38"/>
      <c r="AQ322" s="38"/>
      <c r="AR322" s="38"/>
      <c r="AS322" s="38"/>
      <c r="AT322" s="38"/>
      <c r="AU322" s="39"/>
    </row>
    <row r="323" spans="27:47" s="29" customFormat="1" ht="12.75">
      <c r="AA323" s="32"/>
      <c r="AB323" s="32"/>
      <c r="AC323" s="32"/>
      <c r="AD323" s="32"/>
      <c r="AE323" s="32"/>
      <c r="AF323" s="32"/>
      <c r="AG323" s="32"/>
      <c r="AO323" s="38"/>
      <c r="AP323" s="38"/>
      <c r="AQ323" s="38"/>
      <c r="AR323" s="38"/>
      <c r="AS323" s="38"/>
      <c r="AT323" s="38"/>
      <c r="AU323" s="39"/>
    </row>
    <row r="324" spans="27:47" s="29" customFormat="1" ht="12.75">
      <c r="AA324" s="32"/>
      <c r="AB324" s="32"/>
      <c r="AC324" s="32"/>
      <c r="AD324" s="32"/>
      <c r="AE324" s="32"/>
      <c r="AF324" s="32"/>
      <c r="AG324" s="32"/>
      <c r="AO324" s="38"/>
      <c r="AP324" s="38"/>
      <c r="AQ324" s="38"/>
      <c r="AR324" s="38"/>
      <c r="AS324" s="38"/>
      <c r="AT324" s="38"/>
      <c r="AU324" s="39"/>
    </row>
    <row r="325" spans="27:47" s="29" customFormat="1" ht="12.75">
      <c r="AA325" s="32"/>
      <c r="AB325" s="32"/>
      <c r="AC325" s="32"/>
      <c r="AD325" s="32"/>
      <c r="AE325" s="32"/>
      <c r="AF325" s="32"/>
      <c r="AG325" s="32"/>
      <c r="AO325" s="38"/>
      <c r="AP325" s="38"/>
      <c r="AQ325" s="38"/>
      <c r="AR325" s="38"/>
      <c r="AS325" s="38"/>
      <c r="AT325" s="38"/>
      <c r="AU325" s="39"/>
    </row>
    <row r="326" spans="27:47" s="29" customFormat="1" ht="12.75">
      <c r="AA326" s="32"/>
      <c r="AB326" s="32"/>
      <c r="AC326" s="32"/>
      <c r="AD326" s="32"/>
      <c r="AE326" s="32"/>
      <c r="AF326" s="32"/>
      <c r="AG326" s="32"/>
      <c r="AO326" s="38"/>
      <c r="AP326" s="38"/>
      <c r="AQ326" s="38"/>
      <c r="AR326" s="38"/>
      <c r="AS326" s="38"/>
      <c r="AT326" s="38"/>
      <c r="AU326" s="39"/>
    </row>
    <row r="327" spans="27:47" s="29" customFormat="1" ht="12.75">
      <c r="AA327" s="32"/>
      <c r="AB327" s="32"/>
      <c r="AC327" s="32"/>
      <c r="AD327" s="32"/>
      <c r="AE327" s="32"/>
      <c r="AF327" s="32"/>
      <c r="AG327" s="32"/>
      <c r="AO327" s="38"/>
      <c r="AP327" s="38"/>
      <c r="AQ327" s="38"/>
      <c r="AR327" s="38"/>
      <c r="AS327" s="38"/>
      <c r="AT327" s="38"/>
      <c r="AU327" s="39"/>
    </row>
    <row r="328" spans="27:47" s="29" customFormat="1" ht="12.75">
      <c r="AA328" s="32"/>
      <c r="AB328" s="32"/>
      <c r="AC328" s="32"/>
      <c r="AD328" s="32"/>
      <c r="AE328" s="32"/>
      <c r="AF328" s="32"/>
      <c r="AG328" s="32"/>
      <c r="AO328" s="38"/>
      <c r="AP328" s="38"/>
      <c r="AQ328" s="38"/>
      <c r="AR328" s="38"/>
      <c r="AS328" s="38"/>
      <c r="AT328" s="38"/>
      <c r="AU328" s="39"/>
    </row>
    <row r="329" spans="27:47" s="29" customFormat="1" ht="12.75">
      <c r="AA329" s="32"/>
      <c r="AB329" s="32"/>
      <c r="AC329" s="32"/>
      <c r="AD329" s="32"/>
      <c r="AE329" s="32"/>
      <c r="AF329" s="32"/>
      <c r="AG329" s="32"/>
      <c r="AO329" s="38"/>
      <c r="AP329" s="38"/>
      <c r="AQ329" s="38"/>
      <c r="AR329" s="38"/>
      <c r="AS329" s="38"/>
      <c r="AT329" s="38"/>
      <c r="AU329" s="39"/>
    </row>
    <row r="330" spans="27:47" s="29" customFormat="1" ht="12.75">
      <c r="AA330" s="32"/>
      <c r="AB330" s="32"/>
      <c r="AC330" s="32"/>
      <c r="AD330" s="32"/>
      <c r="AE330" s="32"/>
      <c r="AF330" s="32"/>
      <c r="AG330" s="32"/>
      <c r="AO330" s="38"/>
      <c r="AP330" s="38"/>
      <c r="AQ330" s="38"/>
      <c r="AR330" s="38"/>
      <c r="AS330" s="38"/>
      <c r="AT330" s="38"/>
      <c r="AU330" s="39"/>
    </row>
    <row r="331" spans="27:47" s="29" customFormat="1" ht="12.75">
      <c r="AA331" s="32"/>
      <c r="AB331" s="32"/>
      <c r="AC331" s="32"/>
      <c r="AD331" s="32"/>
      <c r="AE331" s="32"/>
      <c r="AF331" s="32"/>
      <c r="AG331" s="32"/>
      <c r="AO331" s="38"/>
      <c r="AP331" s="38"/>
      <c r="AQ331" s="38"/>
      <c r="AR331" s="38"/>
      <c r="AS331" s="38"/>
      <c r="AT331" s="38"/>
      <c r="AU331" s="39"/>
    </row>
    <row r="332" spans="27:47" s="29" customFormat="1" ht="12.75">
      <c r="AA332" s="32"/>
      <c r="AB332" s="32"/>
      <c r="AC332" s="32"/>
      <c r="AD332" s="32"/>
      <c r="AE332" s="32"/>
      <c r="AF332" s="32"/>
      <c r="AG332" s="32"/>
      <c r="AO332" s="38"/>
      <c r="AP332" s="38"/>
      <c r="AQ332" s="38"/>
      <c r="AR332" s="38"/>
      <c r="AS332" s="38"/>
      <c r="AT332" s="38"/>
      <c r="AU332" s="39"/>
    </row>
    <row r="333" spans="27:47" s="29" customFormat="1" ht="12.75">
      <c r="AA333" s="32"/>
      <c r="AB333" s="32"/>
      <c r="AC333" s="32"/>
      <c r="AD333" s="32"/>
      <c r="AE333" s="32"/>
      <c r="AF333" s="32"/>
      <c r="AG333" s="32"/>
      <c r="AO333" s="38"/>
      <c r="AP333" s="38"/>
      <c r="AQ333" s="38"/>
      <c r="AR333" s="38"/>
      <c r="AS333" s="38"/>
      <c r="AT333" s="38"/>
      <c r="AU333" s="39"/>
    </row>
    <row r="334" spans="27:47" s="29" customFormat="1" ht="12.75">
      <c r="AA334" s="32"/>
      <c r="AB334" s="32"/>
      <c r="AC334" s="32"/>
      <c r="AD334" s="32"/>
      <c r="AE334" s="32"/>
      <c r="AF334" s="32"/>
      <c r="AG334" s="32"/>
      <c r="AO334" s="38"/>
      <c r="AP334" s="38"/>
      <c r="AQ334" s="38"/>
      <c r="AR334" s="38"/>
      <c r="AS334" s="38"/>
      <c r="AT334" s="38"/>
      <c r="AU334" s="39"/>
    </row>
    <row r="335" spans="27:47" s="29" customFormat="1" ht="12.75">
      <c r="AA335" s="32"/>
      <c r="AB335" s="32"/>
      <c r="AC335" s="32"/>
      <c r="AD335" s="32"/>
      <c r="AE335" s="32"/>
      <c r="AF335" s="32"/>
      <c r="AG335" s="32"/>
      <c r="AO335" s="38"/>
      <c r="AP335" s="38"/>
      <c r="AQ335" s="38"/>
      <c r="AR335" s="38"/>
      <c r="AS335" s="38"/>
      <c r="AT335" s="38"/>
      <c r="AU335" s="39"/>
    </row>
    <row r="336" spans="27:47" s="29" customFormat="1" ht="12.75">
      <c r="AA336" s="32"/>
      <c r="AB336" s="32"/>
      <c r="AC336" s="32"/>
      <c r="AD336" s="32"/>
      <c r="AE336" s="32"/>
      <c r="AF336" s="32"/>
      <c r="AG336" s="32"/>
      <c r="AO336" s="38"/>
      <c r="AP336" s="38"/>
      <c r="AQ336" s="38"/>
      <c r="AR336" s="38"/>
      <c r="AS336" s="38"/>
      <c r="AT336" s="38"/>
      <c r="AU336" s="39"/>
    </row>
    <row r="337" spans="27:47" s="29" customFormat="1" ht="12.75">
      <c r="AA337" s="32"/>
      <c r="AB337" s="32"/>
      <c r="AC337" s="32"/>
      <c r="AD337" s="32"/>
      <c r="AE337" s="32"/>
      <c r="AF337" s="32"/>
      <c r="AG337" s="32"/>
      <c r="AO337" s="38"/>
      <c r="AP337" s="38"/>
      <c r="AQ337" s="38"/>
      <c r="AR337" s="38"/>
      <c r="AS337" s="38"/>
      <c r="AT337" s="38"/>
      <c r="AU337" s="39"/>
    </row>
    <row r="338" spans="27:47" s="29" customFormat="1" ht="12.75">
      <c r="AA338" s="32"/>
      <c r="AB338" s="32"/>
      <c r="AC338" s="32"/>
      <c r="AD338" s="32"/>
      <c r="AE338" s="32"/>
      <c r="AF338" s="32"/>
      <c r="AG338" s="32"/>
      <c r="AO338" s="38"/>
      <c r="AP338" s="38"/>
      <c r="AQ338" s="38"/>
      <c r="AR338" s="38"/>
      <c r="AS338" s="38"/>
      <c r="AT338" s="38"/>
      <c r="AU338" s="39"/>
    </row>
    <row r="339" spans="27:47" s="29" customFormat="1" ht="12.75">
      <c r="AA339" s="32"/>
      <c r="AB339" s="32"/>
      <c r="AC339" s="32"/>
      <c r="AD339" s="32"/>
      <c r="AE339" s="32"/>
      <c r="AF339" s="32"/>
      <c r="AG339" s="32"/>
      <c r="AO339" s="38"/>
      <c r="AP339" s="38"/>
      <c r="AQ339" s="38"/>
      <c r="AR339" s="38"/>
      <c r="AS339" s="38"/>
      <c r="AT339" s="38"/>
      <c r="AU339" s="39"/>
    </row>
    <row r="340" spans="27:47" s="29" customFormat="1" ht="12.75">
      <c r="AA340" s="32"/>
      <c r="AB340" s="32"/>
      <c r="AC340" s="32"/>
      <c r="AD340" s="32"/>
      <c r="AE340" s="32"/>
      <c r="AF340" s="32"/>
      <c r="AG340" s="32"/>
      <c r="AO340" s="38"/>
      <c r="AP340" s="38"/>
      <c r="AQ340" s="38"/>
      <c r="AR340" s="38"/>
      <c r="AS340" s="38"/>
      <c r="AT340" s="38"/>
      <c r="AU340" s="39"/>
    </row>
    <row r="341" spans="27:47" s="29" customFormat="1" ht="12.75">
      <c r="AA341" s="32"/>
      <c r="AB341" s="32"/>
      <c r="AC341" s="32"/>
      <c r="AD341" s="32"/>
      <c r="AE341" s="32"/>
      <c r="AF341" s="32"/>
      <c r="AG341" s="32"/>
      <c r="AO341" s="38"/>
      <c r="AP341" s="38"/>
      <c r="AQ341" s="38"/>
      <c r="AR341" s="38"/>
      <c r="AS341" s="38"/>
      <c r="AT341" s="38"/>
      <c r="AU341" s="39"/>
    </row>
    <row r="342" spans="27:47" s="29" customFormat="1" ht="12.75">
      <c r="AA342" s="32"/>
      <c r="AB342" s="32"/>
      <c r="AC342" s="32"/>
      <c r="AD342" s="32"/>
      <c r="AE342" s="32"/>
      <c r="AF342" s="32"/>
      <c r="AG342" s="32"/>
      <c r="AO342" s="38"/>
      <c r="AP342" s="38"/>
      <c r="AQ342" s="38"/>
      <c r="AR342" s="38"/>
      <c r="AS342" s="38"/>
      <c r="AT342" s="38"/>
      <c r="AU342" s="39"/>
    </row>
    <row r="343" spans="27:47" s="29" customFormat="1" ht="12.75">
      <c r="AA343" s="32"/>
      <c r="AB343" s="32"/>
      <c r="AC343" s="32"/>
      <c r="AD343" s="32"/>
      <c r="AE343" s="32"/>
      <c r="AF343" s="32"/>
      <c r="AG343" s="32"/>
      <c r="AO343" s="38"/>
      <c r="AP343" s="38"/>
      <c r="AQ343" s="38"/>
      <c r="AR343" s="38"/>
      <c r="AS343" s="38"/>
      <c r="AT343" s="38"/>
      <c r="AU343" s="39"/>
    </row>
    <row r="344" spans="27:47" s="29" customFormat="1" ht="12.75">
      <c r="AA344" s="32"/>
      <c r="AB344" s="32"/>
      <c r="AC344" s="32"/>
      <c r="AD344" s="32"/>
      <c r="AE344" s="32"/>
      <c r="AF344" s="32"/>
      <c r="AG344" s="32"/>
      <c r="AO344" s="38"/>
      <c r="AP344" s="38"/>
      <c r="AQ344" s="38"/>
      <c r="AR344" s="38"/>
      <c r="AS344" s="38"/>
      <c r="AT344" s="38"/>
      <c r="AU344" s="39"/>
    </row>
    <row r="345" spans="27:47" s="29" customFormat="1" ht="12.75">
      <c r="AA345" s="32"/>
      <c r="AB345" s="32"/>
      <c r="AC345" s="32"/>
      <c r="AD345" s="32"/>
      <c r="AE345" s="32"/>
      <c r="AF345" s="32"/>
      <c r="AG345" s="32"/>
      <c r="AO345" s="38"/>
      <c r="AP345" s="38"/>
      <c r="AQ345" s="38"/>
      <c r="AR345" s="38"/>
      <c r="AS345" s="38"/>
      <c r="AT345" s="38"/>
      <c r="AU345" s="39"/>
    </row>
    <row r="346" spans="27:47" s="29" customFormat="1" ht="12.75">
      <c r="AA346" s="32"/>
      <c r="AB346" s="32"/>
      <c r="AC346" s="32"/>
      <c r="AD346" s="32"/>
      <c r="AE346" s="32"/>
      <c r="AF346" s="32"/>
      <c r="AG346" s="32"/>
      <c r="AO346" s="38"/>
      <c r="AP346" s="38"/>
      <c r="AQ346" s="38"/>
      <c r="AR346" s="38"/>
      <c r="AS346" s="38"/>
      <c r="AT346" s="38"/>
      <c r="AU346" s="39"/>
    </row>
    <row r="347" spans="27:47" s="29" customFormat="1" ht="12.75">
      <c r="AA347" s="32"/>
      <c r="AB347" s="32"/>
      <c r="AC347" s="32"/>
      <c r="AD347" s="32"/>
      <c r="AE347" s="32"/>
      <c r="AF347" s="32"/>
      <c r="AG347" s="32"/>
      <c r="AO347" s="38"/>
      <c r="AP347" s="38"/>
      <c r="AQ347" s="38"/>
      <c r="AR347" s="38"/>
      <c r="AS347" s="38"/>
      <c r="AT347" s="38"/>
      <c r="AU347" s="39"/>
    </row>
    <row r="348" spans="27:47" s="29" customFormat="1" ht="12.75">
      <c r="AA348" s="32"/>
      <c r="AB348" s="32"/>
      <c r="AC348" s="32"/>
      <c r="AD348" s="32"/>
      <c r="AE348" s="32"/>
      <c r="AF348" s="32"/>
      <c r="AG348" s="32"/>
      <c r="AO348" s="38"/>
      <c r="AP348" s="38"/>
      <c r="AQ348" s="38"/>
      <c r="AR348" s="38"/>
      <c r="AS348" s="38"/>
      <c r="AT348" s="38"/>
      <c r="AU348" s="39"/>
    </row>
    <row r="349" spans="27:47" s="29" customFormat="1" ht="12.75">
      <c r="AA349" s="32"/>
      <c r="AB349" s="32"/>
      <c r="AC349" s="32"/>
      <c r="AD349" s="32"/>
      <c r="AE349" s="32"/>
      <c r="AF349" s="32"/>
      <c r="AG349" s="32"/>
      <c r="AO349" s="38"/>
      <c r="AP349" s="38"/>
      <c r="AQ349" s="38"/>
      <c r="AR349" s="38"/>
      <c r="AS349" s="38"/>
      <c r="AT349" s="38"/>
      <c r="AU349" s="39"/>
    </row>
    <row r="350" spans="27:47" s="29" customFormat="1" ht="12.75">
      <c r="AA350" s="32"/>
      <c r="AB350" s="32"/>
      <c r="AC350" s="32"/>
      <c r="AD350" s="32"/>
      <c r="AE350" s="32"/>
      <c r="AF350" s="32"/>
      <c r="AG350" s="32"/>
      <c r="AO350" s="38"/>
      <c r="AP350" s="38"/>
      <c r="AQ350" s="38"/>
      <c r="AR350" s="38"/>
      <c r="AS350" s="38"/>
      <c r="AT350" s="38"/>
      <c r="AU350" s="39"/>
    </row>
    <row r="351" spans="27:47" s="29" customFormat="1" ht="12.75">
      <c r="AA351" s="32"/>
      <c r="AB351" s="32"/>
      <c r="AC351" s="32"/>
      <c r="AD351" s="32"/>
      <c r="AE351" s="32"/>
      <c r="AF351" s="32"/>
      <c r="AG351" s="32"/>
      <c r="AO351" s="38"/>
      <c r="AP351" s="38"/>
      <c r="AQ351" s="38"/>
      <c r="AR351" s="38"/>
      <c r="AS351" s="38"/>
      <c r="AT351" s="38"/>
      <c r="AU351" s="39"/>
    </row>
    <row r="352" spans="27:47" s="29" customFormat="1" ht="12.75">
      <c r="AA352" s="32"/>
      <c r="AB352" s="32"/>
      <c r="AC352" s="32"/>
      <c r="AD352" s="32"/>
      <c r="AE352" s="32"/>
      <c r="AF352" s="32"/>
      <c r="AG352" s="32"/>
      <c r="AO352" s="38"/>
      <c r="AP352" s="38"/>
      <c r="AQ352" s="38"/>
      <c r="AR352" s="38"/>
      <c r="AS352" s="38"/>
      <c r="AT352" s="38"/>
      <c r="AU352" s="39"/>
    </row>
    <row r="353" spans="27:47" s="29" customFormat="1" ht="12.75">
      <c r="AA353" s="32"/>
      <c r="AB353" s="32"/>
      <c r="AC353" s="32"/>
      <c r="AD353" s="32"/>
      <c r="AE353" s="32"/>
      <c r="AF353" s="32"/>
      <c r="AG353" s="32"/>
      <c r="AO353" s="38"/>
      <c r="AP353" s="38"/>
      <c r="AQ353" s="38"/>
      <c r="AR353" s="38"/>
      <c r="AS353" s="38"/>
      <c r="AT353" s="38"/>
      <c r="AU353" s="39"/>
    </row>
    <row r="354" spans="27:47" s="29" customFormat="1" ht="12.75">
      <c r="AA354" s="32"/>
      <c r="AB354" s="32"/>
      <c r="AC354" s="32"/>
      <c r="AD354" s="32"/>
      <c r="AE354" s="32"/>
      <c r="AF354" s="32"/>
      <c r="AG354" s="32"/>
      <c r="AO354" s="38"/>
      <c r="AP354" s="38"/>
      <c r="AQ354" s="38"/>
      <c r="AR354" s="38"/>
      <c r="AS354" s="38"/>
      <c r="AT354" s="38"/>
      <c r="AU354" s="39"/>
    </row>
    <row r="355" spans="27:47" s="29" customFormat="1" ht="12.75">
      <c r="AA355" s="32"/>
      <c r="AB355" s="32"/>
      <c r="AC355" s="32"/>
      <c r="AD355" s="32"/>
      <c r="AE355" s="32"/>
      <c r="AF355" s="32"/>
      <c r="AG355" s="32"/>
      <c r="AO355" s="38"/>
      <c r="AP355" s="38"/>
      <c r="AQ355" s="38"/>
      <c r="AR355" s="38"/>
      <c r="AS355" s="38"/>
      <c r="AT355" s="38"/>
      <c r="AU355" s="39"/>
    </row>
    <row r="356" spans="27:47" s="29" customFormat="1" ht="12.75">
      <c r="AA356" s="32"/>
      <c r="AB356" s="32"/>
      <c r="AC356" s="32"/>
      <c r="AD356" s="32"/>
      <c r="AE356" s="32"/>
      <c r="AF356" s="32"/>
      <c r="AG356" s="32"/>
      <c r="AO356" s="38"/>
      <c r="AP356" s="38"/>
      <c r="AQ356" s="38"/>
      <c r="AR356" s="38"/>
      <c r="AS356" s="38"/>
      <c r="AT356" s="38"/>
      <c r="AU356" s="39"/>
    </row>
    <row r="357" spans="27:47" s="29" customFormat="1" ht="12.75">
      <c r="AA357" s="32"/>
      <c r="AB357" s="32"/>
      <c r="AC357" s="32"/>
      <c r="AD357" s="32"/>
      <c r="AE357" s="32"/>
      <c r="AF357" s="32"/>
      <c r="AG357" s="32"/>
      <c r="AO357" s="38"/>
      <c r="AP357" s="38"/>
      <c r="AQ357" s="38"/>
      <c r="AR357" s="38"/>
      <c r="AS357" s="38"/>
      <c r="AT357" s="38"/>
      <c r="AU357" s="39"/>
    </row>
    <row r="358" spans="27:47" s="29" customFormat="1" ht="12.75">
      <c r="AA358" s="32"/>
      <c r="AB358" s="32"/>
      <c r="AC358" s="32"/>
      <c r="AD358" s="32"/>
      <c r="AE358" s="32"/>
      <c r="AF358" s="32"/>
      <c r="AG358" s="32"/>
      <c r="AO358" s="38"/>
      <c r="AP358" s="38"/>
      <c r="AQ358" s="38"/>
      <c r="AR358" s="38"/>
      <c r="AS358" s="38"/>
      <c r="AT358" s="38"/>
      <c r="AU358" s="39"/>
    </row>
    <row r="359" spans="2:3" ht="12.75">
      <c r="B359" s="29"/>
      <c r="C359" s="29"/>
    </row>
    <row r="360" spans="2:3" ht="12.75">
      <c r="B360" s="29"/>
      <c r="C360" s="29"/>
    </row>
    <row r="361" spans="2:3" ht="12.75">
      <c r="B361" s="29"/>
      <c r="C361" s="29"/>
    </row>
    <row r="362" spans="2:3" ht="12.75">
      <c r="B362" s="29"/>
      <c r="C362" s="29"/>
    </row>
    <row r="363" spans="2:3" ht="12.75">
      <c r="B363" s="29"/>
      <c r="C363" s="29"/>
    </row>
    <row r="364" spans="2:3" ht="12.75">
      <c r="B364" s="29"/>
      <c r="C364" s="29"/>
    </row>
    <row r="365" spans="2:3" ht="12.75">
      <c r="B365" s="29"/>
      <c r="C365" s="29"/>
    </row>
    <row r="366" spans="2:3" ht="12.75">
      <c r="B366" s="29"/>
      <c r="C366" s="29"/>
    </row>
    <row r="367" spans="2:3" ht="12.75">
      <c r="B367" s="29"/>
      <c r="C367" s="29"/>
    </row>
    <row r="368" spans="2:3" ht="12.75">
      <c r="B368" s="29"/>
      <c r="C368" s="29"/>
    </row>
    <row r="369" spans="2:3" ht="12.75">
      <c r="B369" s="29"/>
      <c r="C369" s="29"/>
    </row>
    <row r="370" spans="2:3" ht="12.75">
      <c r="B370" s="29"/>
      <c r="C370" s="29"/>
    </row>
    <row r="371" spans="2:3" ht="12.75">
      <c r="B371" s="29"/>
      <c r="C371" s="29"/>
    </row>
    <row r="372" spans="2:3" ht="12.75">
      <c r="B372" s="29"/>
      <c r="C372" s="29"/>
    </row>
    <row r="373" spans="2:3" ht="12.75">
      <c r="B373" s="29"/>
      <c r="C373" s="29"/>
    </row>
    <row r="374" spans="2:3" ht="12.75">
      <c r="B374" s="29"/>
      <c r="C374" s="29"/>
    </row>
    <row r="375" spans="2:3" ht="12.75">
      <c r="B375" s="29"/>
      <c r="C375" s="29"/>
    </row>
    <row r="376" spans="2:3" ht="12.75">
      <c r="B376" s="29"/>
      <c r="C376" s="29"/>
    </row>
    <row r="377" spans="2:3" ht="12.75">
      <c r="B377" s="29"/>
      <c r="C377" s="29"/>
    </row>
    <row r="378" spans="2:3" ht="12.75">
      <c r="B378" s="29"/>
      <c r="C378" s="29"/>
    </row>
    <row r="379" spans="2:3" ht="12.75">
      <c r="B379" s="29"/>
      <c r="C379" s="29"/>
    </row>
    <row r="380" spans="2:3" ht="12.75">
      <c r="B380" s="29"/>
      <c r="C380" s="29"/>
    </row>
    <row r="381" spans="2:3" ht="12.75">
      <c r="B381" s="29"/>
      <c r="C381" s="29"/>
    </row>
    <row r="382" spans="2:3" ht="12.75">
      <c r="B382" s="29"/>
      <c r="C382" s="29"/>
    </row>
    <row r="383" spans="2:3" ht="12.75">
      <c r="B383" s="29"/>
      <c r="C383" s="29"/>
    </row>
    <row r="384" spans="2:3" ht="12.75">
      <c r="B384" s="29"/>
      <c r="C384" s="29"/>
    </row>
    <row r="385" spans="2:3" ht="12.75">
      <c r="B385" s="29"/>
      <c r="C385" s="29"/>
    </row>
    <row r="386" spans="2:3" ht="12.75">
      <c r="B386" s="29"/>
      <c r="C386" s="29"/>
    </row>
    <row r="387" spans="2:3" ht="12.75">
      <c r="B387" s="29"/>
      <c r="C387" s="29"/>
    </row>
    <row r="388" spans="2:3" ht="12.75">
      <c r="B388" s="29"/>
      <c r="C388" s="29"/>
    </row>
    <row r="389" spans="2:3" ht="12.75">
      <c r="B389" s="29"/>
      <c r="C389" s="29"/>
    </row>
    <row r="390" spans="2:3" ht="12.75">
      <c r="B390" s="29"/>
      <c r="C390" s="29"/>
    </row>
    <row r="391" spans="2:3" ht="12.75">
      <c r="B391" s="29"/>
      <c r="C391" s="29"/>
    </row>
    <row r="392" spans="2:3" ht="12.75">
      <c r="B392" s="29"/>
      <c r="C392" s="29"/>
    </row>
    <row r="393" spans="2:3" ht="12.75">
      <c r="B393" s="29"/>
      <c r="C393" s="29"/>
    </row>
    <row r="394" spans="2:3" ht="12.75">
      <c r="B394" s="29"/>
      <c r="C394" s="29"/>
    </row>
    <row r="395" spans="2:3" ht="12.75">
      <c r="B395" s="29"/>
      <c r="C395" s="29"/>
    </row>
    <row r="396" spans="2:3" ht="12.75">
      <c r="B396" s="29"/>
      <c r="C396" s="29"/>
    </row>
    <row r="397" spans="2:3" ht="12.75">
      <c r="B397" s="29"/>
      <c r="C397" s="29"/>
    </row>
    <row r="398" spans="2:3" ht="12.75">
      <c r="B398" s="29"/>
      <c r="C398" s="29"/>
    </row>
    <row r="399" spans="2:3" ht="12.75">
      <c r="B399" s="29"/>
      <c r="C399" s="29"/>
    </row>
    <row r="400" spans="2:3" ht="12.75">
      <c r="B400" s="29"/>
      <c r="C400" s="29"/>
    </row>
    <row r="401" spans="2:3" ht="12.75">
      <c r="B401" s="29"/>
      <c r="C401" s="29"/>
    </row>
    <row r="402" spans="2:3" ht="12.75">
      <c r="B402" s="29"/>
      <c r="C402" s="29"/>
    </row>
    <row r="403" spans="2:3" ht="12.75">
      <c r="B403" s="29"/>
      <c r="C403" s="29"/>
    </row>
    <row r="404" spans="2:3" ht="12.75">
      <c r="B404" s="29"/>
      <c r="C404" s="29"/>
    </row>
    <row r="405" spans="2:3" ht="12.75">
      <c r="B405" s="29"/>
      <c r="C405" s="29"/>
    </row>
    <row r="406" spans="2:3" ht="12.75">
      <c r="B406" s="29"/>
      <c r="C406" s="29"/>
    </row>
    <row r="407" spans="2:3" ht="12.75">
      <c r="B407" s="29"/>
      <c r="C407" s="29"/>
    </row>
    <row r="408" spans="2:3" ht="12.75">
      <c r="B408" s="29"/>
      <c r="C408" s="29"/>
    </row>
    <row r="409" spans="2:3" ht="12.75">
      <c r="B409" s="29"/>
      <c r="C409" s="29"/>
    </row>
    <row r="410" spans="2:3" ht="12.75">
      <c r="B410" s="29"/>
      <c r="C410" s="29"/>
    </row>
    <row r="411" spans="2:3" ht="12.75">
      <c r="B411" s="29"/>
      <c r="C411" s="29"/>
    </row>
    <row r="412" spans="2:3" ht="12.75">
      <c r="B412" s="29"/>
      <c r="C412" s="29"/>
    </row>
    <row r="413" spans="2:3" ht="12.75">
      <c r="B413" s="29"/>
      <c r="C413" s="29"/>
    </row>
    <row r="414" spans="2:3" ht="12.75">
      <c r="B414" s="29"/>
      <c r="C414" s="29"/>
    </row>
    <row r="415" spans="2:3" ht="12.75">
      <c r="B415" s="29"/>
      <c r="C415" s="29"/>
    </row>
    <row r="416" spans="2:3" ht="12.75">
      <c r="B416" s="29"/>
      <c r="C416" s="29"/>
    </row>
    <row r="417" spans="2:3" ht="12.75">
      <c r="B417" s="29"/>
      <c r="C417" s="29"/>
    </row>
  </sheetData>
  <mergeCells count="58">
    <mergeCell ref="B10:D10"/>
    <mergeCell ref="BJ1:BK1"/>
    <mergeCell ref="BL1:BP1"/>
    <mergeCell ref="BJ2:BJ3"/>
    <mergeCell ref="BK2:BO2"/>
    <mergeCell ref="BP2:BP3"/>
    <mergeCell ref="BC1:BD1"/>
    <mergeCell ref="BE1:BI1"/>
    <mergeCell ref="BC2:BC3"/>
    <mergeCell ref="BD2:BH2"/>
    <mergeCell ref="BI2:BI3"/>
    <mergeCell ref="AV1:AW1"/>
    <mergeCell ref="AX1:BB1"/>
    <mergeCell ref="AV2:AV3"/>
    <mergeCell ref="AW2:BA2"/>
    <mergeCell ref="BB2:BB3"/>
    <mergeCell ref="AO1:AP1"/>
    <mergeCell ref="AQ1:AU1"/>
    <mergeCell ref="AO2:AO3"/>
    <mergeCell ref="AP2:AT2"/>
    <mergeCell ref="AU2:AU3"/>
    <mergeCell ref="AH1:AI1"/>
    <mergeCell ref="AJ1:AN1"/>
    <mergeCell ref="AH2:AH3"/>
    <mergeCell ref="AI2:AM2"/>
    <mergeCell ref="AN2:AN3"/>
    <mergeCell ref="L1:M1"/>
    <mergeCell ref="N1:S1"/>
    <mergeCell ref="L2:L3"/>
    <mergeCell ref="M2:Q2"/>
    <mergeCell ref="R2:R3"/>
    <mergeCell ref="S2:S3"/>
    <mergeCell ref="AA1:AB1"/>
    <mergeCell ref="AC1:AG1"/>
    <mergeCell ref="AA2:AA3"/>
    <mergeCell ref="AB2:AF2"/>
    <mergeCell ref="AG2:AG3"/>
    <mergeCell ref="T1:U1"/>
    <mergeCell ref="V1:Z1"/>
    <mergeCell ref="T2:T3"/>
    <mergeCell ref="U2:Y2"/>
    <mergeCell ref="Z2:Z3"/>
    <mergeCell ref="B4:D4"/>
    <mergeCell ref="A1:A3"/>
    <mergeCell ref="B1:B3"/>
    <mergeCell ref="D1:D3"/>
    <mergeCell ref="C1:C3"/>
    <mergeCell ref="E1:F2"/>
    <mergeCell ref="J1:J3"/>
    <mergeCell ref="G1:G3"/>
    <mergeCell ref="K1:K3"/>
    <mergeCell ref="I1:I3"/>
    <mergeCell ref="H1:H3"/>
    <mergeCell ref="BQ1:BR1"/>
    <mergeCell ref="BS1:BW1"/>
    <mergeCell ref="BQ2:BQ3"/>
    <mergeCell ref="BR2:BV2"/>
    <mergeCell ref="BW2:BW3"/>
  </mergeCell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Grigory Shmerling</dc:creator>
  <cp:keywords/>
  <dc:description/>
  <cp:lastModifiedBy>GrS</cp:lastModifiedBy>
  <cp:lastPrinted>2010-03-15T13:40:30Z</cp:lastPrinted>
  <dcterms:created xsi:type="dcterms:W3CDTF">2004-10-07T13:13:48Z</dcterms:created>
  <dcterms:modified xsi:type="dcterms:W3CDTF">2010-03-20T17:53:15Z</dcterms:modified>
  <cp:category/>
  <cp:version/>
  <cp:contentType/>
  <cp:contentStatus/>
</cp:coreProperties>
</file>